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Цены на все товары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<sst xmlns="http://schemas.openxmlformats.org/spreadsheetml/2006/main" uniqueCount="20">
  <si>
    <t>№ п/п</t>
  </si>
  <si>
    <t>Название</t>
  </si>
  <si>
    <t>Цена за шт.</t>
  </si>
  <si>
    <t>Иллюстрация</t>
  </si>
  <si>
    <t>500 руб.</t>
  </si>
  <si>
    <t>150 руб.</t>
  </si>
  <si>
    <t>170 руб.</t>
  </si>
  <si>
    <t>100 руб.</t>
  </si>
  <si>
    <t>30 руб.</t>
  </si>
  <si>
    <t>600 руб.</t>
  </si>
  <si>
    <t>190 руб.</t>
  </si>
  <si>
    <t>300 руб.</t>
  </si>
  <si>
    <t>110 руб.</t>
  </si>
  <si>
    <t>120 руб.</t>
  </si>
  <si>
    <t>140 руб.</t>
  </si>
  <si>
    <t>130 руб.</t>
  </si>
  <si>
    <t>400 руб.</t>
  </si>
  <si>
    <t>1500 руб.</t>
  </si>
  <si>
    <t>8250 руб.</t>
  </si>
  <si>
    <t>12500 руб.</t>
  </si>
</sst>
</file>

<file path=xl/styles.xml><?xml version="1.0" encoding="utf-8"?>
<styleSheet xmlns="http://schemas.openxmlformats.org/spreadsheetml/2006/main" xml:space="preserve">
  <numFmts count="0"/>
  <fonts count="2"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single"/>
      <sz val="12"/>
      <color rgb="FF0000ff"/>
      <name val="Times New Roman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6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1" numFmtId="0" fillId="0" borderId="0" applyFont="1" applyNumberFormat="0" applyFill="0" applyBorder="0" applyAlignment="1">
      <alignment horizontal="general" vertical="bottom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669aaa7f9de79bab703add1d4c727384dc5054e8-11.jpg"/><Relationship Id="rId2" Type="http://schemas.openxmlformats.org/officeDocument/2006/relationships/image" Target="../media/c8255498f2bd461fecf3ff07026f94fef727243b2.jpg"/><Relationship Id="rId3" Type="http://schemas.openxmlformats.org/officeDocument/2006/relationships/image" Target="../media/eb0971b7eb8b911fb2165498a1d5e255f4f37c013.jpg"/><Relationship Id="rId4" Type="http://schemas.openxmlformats.org/officeDocument/2006/relationships/image" Target="../media/cdb13df5988821f3e28b1389f537a713519e08d64.jpg"/><Relationship Id="rId5" Type="http://schemas.openxmlformats.org/officeDocument/2006/relationships/image" Target="../media/8250521701be74a5b6a56441b0d1fd024a5544075.jpg"/><Relationship Id="rId6" Type="http://schemas.openxmlformats.org/officeDocument/2006/relationships/image" Target="../media/189654ae29c3365e0ff0333f30db34b7241e3a0c6.jpg"/><Relationship Id="rId7" Type="http://schemas.openxmlformats.org/officeDocument/2006/relationships/image" Target="../media/0b0a14b45725cf43e050ccb83814dfabaf80e63a7.jpg"/><Relationship Id="rId8" Type="http://schemas.openxmlformats.org/officeDocument/2006/relationships/image" Target="../media/245d0628777ccdedd033b8e0863712fc1fa4e41b8.jpg"/><Relationship Id="rId9" Type="http://schemas.openxmlformats.org/officeDocument/2006/relationships/image" Target="../media/84e123ceb11c190f0d3a7c479520893b4487bf7e9.jpg"/><Relationship Id="rId10" Type="http://schemas.openxmlformats.org/officeDocument/2006/relationships/image" Target="../media/c51d24af62a59ca75613ad1c3065028c1c10880810.jpg"/><Relationship Id="rId11" Type="http://schemas.openxmlformats.org/officeDocument/2006/relationships/image" Target="../media/fca6203f746811707dbb7d4199c932be8b4ea11411.jpg"/><Relationship Id="rId12" Type="http://schemas.openxmlformats.org/officeDocument/2006/relationships/image" Target="../media/77dab5ad683c6739163ea1bb417a9f32d0ad40d912.jpg"/><Relationship Id="rId13" Type="http://schemas.openxmlformats.org/officeDocument/2006/relationships/image" Target="../media/k2_comp13.jpg"/><Relationship Id="rId14" Type="http://schemas.openxmlformats.org/officeDocument/2006/relationships/image" Target="../media/f1c140f134be2dd6a4b050eec352ed009c42833714.jpg"/><Relationship Id="rId15" Type="http://schemas.openxmlformats.org/officeDocument/2006/relationships/image" Target="../media/212655507a54edb2ee097bbb472b8c5224c132e915.jpg"/><Relationship Id="rId16" Type="http://schemas.openxmlformats.org/officeDocument/2006/relationships/image" Target="../media/a0c6af20d10e75ba3089b0a7ff2f1021c7fb78ce16.jpg"/><Relationship Id="rId17" Type="http://schemas.openxmlformats.org/officeDocument/2006/relationships/image" Target="../media/c1f39e5bc88e8f69539e5515b90c1cf077b6ef1b17.jpg"/><Relationship Id="rId18" Type="http://schemas.openxmlformats.org/officeDocument/2006/relationships/image" Target="../media/5acb535c20c52992c9955e2388058e9d819a290a18.jpg"/><Relationship Id="rId19" Type="http://schemas.openxmlformats.org/officeDocument/2006/relationships/image" Target="../media/1835f0fbd19fa96ab37c038a18c434dd575762f719.jpg"/><Relationship Id="rId20" Type="http://schemas.openxmlformats.org/officeDocument/2006/relationships/image" Target="../media/f06a8281d5fe561615378a0af57c2012e491446a20.jpg"/><Relationship Id="rId21" Type="http://schemas.openxmlformats.org/officeDocument/2006/relationships/image" Target="../media/c51d24af62a59ca75613ad1c3065028c1c10880821.jpg"/><Relationship Id="rId22" Type="http://schemas.openxmlformats.org/officeDocument/2006/relationships/image" Target="../media/d15ecaceba209cc478fa0bbcc02192dad3edf0f422.jpg"/><Relationship Id="rId23" Type="http://schemas.openxmlformats.org/officeDocument/2006/relationships/image" Target="../media/05293a0523f94ee4d1b5137e913cf67c1ef1d72a23.jpg"/><Relationship Id="rId24" Type="http://schemas.openxmlformats.org/officeDocument/2006/relationships/image" Target="../media/a4f116d6ac2dc1a365129ed765af080a3c20983624.jpg"/><Relationship Id="rId25" Type="http://schemas.openxmlformats.org/officeDocument/2006/relationships/image" Target="../media/7e0473e147be20ef0b563d8ef17cc3ef60c922e025.jpg"/><Relationship Id="rId26" Type="http://schemas.openxmlformats.org/officeDocument/2006/relationships/image" Target="../media/f24d1e5abe1b11be0b2ccf3ee7d4449fa9fb312f26.jpg"/><Relationship Id="rId27" Type="http://schemas.openxmlformats.org/officeDocument/2006/relationships/image" Target="../media/ff206e227734765de5090ce7fa9db09b7ec8200627.jpg"/><Relationship Id="rId28" Type="http://schemas.openxmlformats.org/officeDocument/2006/relationships/image" Target="../media/d8df86117b034df9deec18a2e74f9afae7cd0d7928.jpg"/><Relationship Id="rId29" Type="http://schemas.openxmlformats.org/officeDocument/2006/relationships/image" Target="../media/5b8d6355f29888ed0f13d72b3855d05f262423f429.jpg"/><Relationship Id="rId30" Type="http://schemas.openxmlformats.org/officeDocument/2006/relationships/image" Target="../media/f3799f41112aa85ffa933e3515fc5b056fa606f930.jpg"/><Relationship Id="rId31" Type="http://schemas.openxmlformats.org/officeDocument/2006/relationships/image" Target="../media/886202023e83ec213de6f8dc4bfa5a6626074dea31.jpg"/><Relationship Id="rId32" Type="http://schemas.openxmlformats.org/officeDocument/2006/relationships/image" Target="../media/a8405c52b08f63553fd0bcca6e6ff0760588743c32.jpg"/><Relationship Id="rId33" Type="http://schemas.openxmlformats.org/officeDocument/2006/relationships/image" Target="../media/ad5c4be05d81016821b40734b1660eb43413a060-133.jpg"/><Relationship Id="rId34" Type="http://schemas.openxmlformats.org/officeDocument/2006/relationships/image" Target="../media/05fa345bede9b8885c9c1a8dea5a4e8ca947330d34.jpg"/><Relationship Id="rId35" Type="http://schemas.openxmlformats.org/officeDocument/2006/relationships/image" Target="../media/9d75f1d27edad1f6bf05fdabc5b9f18041d785db35.jpg"/><Relationship Id="rId36" Type="http://schemas.openxmlformats.org/officeDocument/2006/relationships/image" Target="../media/9e9042e0f316db7e77569b2f6c73705802668ca836.jpg"/><Relationship Id="rId37" Type="http://schemas.openxmlformats.org/officeDocument/2006/relationships/image" Target="../media/188827ce7a3632c61734c6999b5187ea38ba039337.jpg"/><Relationship Id="rId38" Type="http://schemas.openxmlformats.org/officeDocument/2006/relationships/image" Target="../media/8bef05c4047f1d7e9dde88b963974a855f09f05238.jpg"/><Relationship Id="rId39" Type="http://schemas.openxmlformats.org/officeDocument/2006/relationships/image" Target="../media/a1f1d303bd99b0a2f7e4d9c031f2db014ac3856a39.jpg"/><Relationship Id="rId40" Type="http://schemas.openxmlformats.org/officeDocument/2006/relationships/image" Target="../media/f42343ec370d6187224a0205437ddf262d82015540.jpg"/><Relationship Id="rId41" Type="http://schemas.openxmlformats.org/officeDocument/2006/relationships/image" Target="../media/k5_comp41.jpg"/><Relationship Id="rId42" Type="http://schemas.openxmlformats.org/officeDocument/2006/relationships/image" Target="../media/643f5c6c50265f2d6f4f031fb16f1b286dc84e0342.jpg"/><Relationship Id="rId43" Type="http://schemas.openxmlformats.org/officeDocument/2006/relationships/image" Target="../media/86856a386aba25b435deffe348e916fd419a166b43.jpg"/><Relationship Id="rId44" Type="http://schemas.openxmlformats.org/officeDocument/2006/relationships/image" Target="../media/1c60aae5aaf4c182f2eaccb590d790f9e8511f7c44.jpg"/><Relationship Id="rId45" Type="http://schemas.openxmlformats.org/officeDocument/2006/relationships/image" Target="../media/496113a15b80e53a03a3222c6c942d84a4618b5e45.jpg"/><Relationship Id="rId46" Type="http://schemas.openxmlformats.org/officeDocument/2006/relationships/image" Target="../media/1c8d286c17db35875e5011a7f7de0d4243008d7246.jpg"/><Relationship Id="rId47" Type="http://schemas.openxmlformats.org/officeDocument/2006/relationships/image" Target="../media/821343a50ec3b7aa8748c6c66f406240275677bd47.jpg"/><Relationship Id="rId48" Type="http://schemas.openxmlformats.org/officeDocument/2006/relationships/image" Target="../media/a1f1d303bd99b0a2f7e4d9c031f2db014ac3856a48.jpg"/><Relationship Id="rId49" Type="http://schemas.openxmlformats.org/officeDocument/2006/relationships/image" Target="../media/0b0d33e9b599e18cad6e4bde1d1f36dda2926fb249.jpg"/><Relationship Id="rId50" Type="http://schemas.openxmlformats.org/officeDocument/2006/relationships/image" Target="../media/k5_comp50.jpg"/><Relationship Id="rId51" Type="http://schemas.openxmlformats.org/officeDocument/2006/relationships/image" Target="../media/5a67f547ac523c34d5150cd466969fa0f4fec75751.jpg"/><Relationship Id="rId52" Type="http://schemas.openxmlformats.org/officeDocument/2006/relationships/image" Target="../media/c7401c474e456048026cd4b016c6faef314bd21a52.jpg"/><Relationship Id="rId53" Type="http://schemas.openxmlformats.org/officeDocument/2006/relationships/image" Target="../media/ba0252c0c667d329646be959520c601ecf27e0df53.jpg"/><Relationship Id="rId54" Type="http://schemas.openxmlformats.org/officeDocument/2006/relationships/image" Target="../media/25f3c458a9895d5a91224ab9223d8300ee3b0b4e54.jpg"/><Relationship Id="rId55" Type="http://schemas.openxmlformats.org/officeDocument/2006/relationships/image" Target="../media/142595ae28b8c55759440f3896beb06205c3d85755.jpg"/><Relationship Id="rId56" Type="http://schemas.openxmlformats.org/officeDocument/2006/relationships/image" Target="../media/432d63a8e16cb6eaac40a1330e1ca70dcec0347456.jpg"/><Relationship Id="rId57" Type="http://schemas.openxmlformats.org/officeDocument/2006/relationships/image" Target="../media/a1f1d303bd99b0a2f7e4d9c031f2db014ac3856a57.jpg"/><Relationship Id="rId58" Type="http://schemas.openxmlformats.org/officeDocument/2006/relationships/image" Target="../media/f42343ec370d6187224a0205437ddf262d82015558.jpg"/><Relationship Id="rId59" Type="http://schemas.openxmlformats.org/officeDocument/2006/relationships/image" Target="../media/k5_comp59.jpg"/><Relationship Id="rId60" Type="http://schemas.openxmlformats.org/officeDocument/2006/relationships/image" Target="../media/a2c91960c2b1d506db006c27d492c20bcfca31f060.jpg"/><Relationship Id="rId61" Type="http://schemas.openxmlformats.org/officeDocument/2006/relationships/image" Target="../media/7b17830541f6680ffce424d60c2766b88c97ffa961.jpg"/><Relationship Id="rId62" Type="http://schemas.openxmlformats.org/officeDocument/2006/relationships/image" Target="../media/0b23bcb769a80bdb823e4a5d06456234cbc01a1c62.jpg"/><Relationship Id="rId63" Type="http://schemas.openxmlformats.org/officeDocument/2006/relationships/image" Target="../media/1a6b4e699ce7373fa377e73db7fc93ab87078c50-163.jpg"/><Relationship Id="rId64" Type="http://schemas.openxmlformats.org/officeDocument/2006/relationships/image" Target="../media/743117ba4f6909528491eb00d085c5cf45c7c15464.jpg"/><Relationship Id="rId65" Type="http://schemas.openxmlformats.org/officeDocument/2006/relationships/image" Target="../media/2ba2665123b3c66225ae8b7ab9e6a0f1368e49e765.jpg"/><Relationship Id="rId66" Type="http://schemas.openxmlformats.org/officeDocument/2006/relationships/image" Target="../media/a1f1d303bd99b0a2f7e4d9c031f2db014ac3856a66.jpg"/><Relationship Id="rId67" Type="http://schemas.openxmlformats.org/officeDocument/2006/relationships/image" Target="../media/71e5d3ef78aa3a0b590100d25ec633f19395037067.jpg"/><Relationship Id="rId68" Type="http://schemas.openxmlformats.org/officeDocument/2006/relationships/image" Target="../media/k5_comp68.jpg"/><Relationship Id="rId69" Type="http://schemas.openxmlformats.org/officeDocument/2006/relationships/image" Target="../media/5cb9e719c80dadddc07d98e102736f4ef2cab10069.jpg"/><Relationship Id="rId70" Type="http://schemas.openxmlformats.org/officeDocument/2006/relationships/image" Target="../media/9a173cff19932317d803508e10f560699c1ad7d170.jpg"/><Relationship Id="rId71" Type="http://schemas.openxmlformats.org/officeDocument/2006/relationships/image" Target="../media/dbfc788c30b4daabdc7121331f68b776558010ca71.jpg"/><Relationship Id="rId72" Type="http://schemas.openxmlformats.org/officeDocument/2006/relationships/image" Target="../media/b93ca451be77239ecc0047d2ffe229c823dde2f372.jpg"/><Relationship Id="rId73" Type="http://schemas.openxmlformats.org/officeDocument/2006/relationships/image" Target="../media/a41677d16891f29701ad519f66b20fb551f6a65373.jpg"/><Relationship Id="rId74" Type="http://schemas.openxmlformats.org/officeDocument/2006/relationships/image" Target="../media/1b2aea91e7b59b9a84419c47119b1ff452684cd474.jpg"/><Relationship Id="rId75" Type="http://schemas.openxmlformats.org/officeDocument/2006/relationships/image" Target="../media/a1f1d303bd99b0a2f7e4d9c031f2db014ac3856a75.jpg"/><Relationship Id="rId76" Type="http://schemas.openxmlformats.org/officeDocument/2006/relationships/image" Target="../media/c531f0122223caf528f4c95c7eddae6367dd9d8e76.jpg"/><Relationship Id="rId77" Type="http://schemas.openxmlformats.org/officeDocument/2006/relationships/image" Target="../media/k5_comp77.jpg"/><Relationship Id="rId78" Type="http://schemas.openxmlformats.org/officeDocument/2006/relationships/image" Target="../media/5d705272f8e833b6507c969243dffaac3bfb616078.jpg"/><Relationship Id="rId79" Type="http://schemas.openxmlformats.org/officeDocument/2006/relationships/image" Target="../media/32dd526018743d912c3cd5f21a5bd6cf0b860cf279.jpg"/><Relationship Id="rId80" Type="http://schemas.openxmlformats.org/officeDocument/2006/relationships/image" Target="../media/41c12d4fedd0a04bb5859a09e13df25b043fa85e80.jpg"/><Relationship Id="rId81" Type="http://schemas.openxmlformats.org/officeDocument/2006/relationships/image" Target="../media/d6796bdafbf2901af39d58e257e8ff0c5638921481.jpg"/><Relationship Id="rId82" Type="http://schemas.openxmlformats.org/officeDocument/2006/relationships/image" Target="../media/606b3e39a92507463f6b9795e9e09bbbea9f4e6e82.jpg"/><Relationship Id="rId83" Type="http://schemas.openxmlformats.org/officeDocument/2006/relationships/image" Target="../media/3ab7c9e598e9fba3321cf3790fb4e001097669b683.jpg"/><Relationship Id="rId84" Type="http://schemas.openxmlformats.org/officeDocument/2006/relationships/image" Target="../media/bde4114fde36f489bc8565bcafe1e19ea470711984.jpg"/><Relationship Id="rId85" Type="http://schemas.openxmlformats.org/officeDocument/2006/relationships/image" Target="../media/27b098d278a11b29aa81ee11799923cb0530197f85.jpg"/><Relationship Id="rId86" Type="http://schemas.openxmlformats.org/officeDocument/2006/relationships/image" Target="../media/k6_comp86.jpg"/><Relationship Id="rId87" Type="http://schemas.openxmlformats.org/officeDocument/2006/relationships/image" Target="../media/a14e577b6308c3aed26aeceec2cfa74861447ef487.jpg"/><Relationship Id="rId88" Type="http://schemas.openxmlformats.org/officeDocument/2006/relationships/image" Target="../media/0782a2f194956d2168053093eca063dec9ea3ced88.jpg"/><Relationship Id="rId89" Type="http://schemas.openxmlformats.org/officeDocument/2006/relationships/image" Target="../media/691a89aff970757c36d0a15253fa3a90cf9cf30589.jpg"/><Relationship Id="rId90" Type="http://schemas.openxmlformats.org/officeDocument/2006/relationships/image" Target="../media/bbb6269bc498709534717d1a91746017dbe478e390.jpg"/><Relationship Id="rId91" Type="http://schemas.openxmlformats.org/officeDocument/2006/relationships/image" Target="../media/751b5a60a7641af5f7a4681f29196ae2f297f95491.jpg"/><Relationship Id="rId92" Type="http://schemas.openxmlformats.org/officeDocument/2006/relationships/image" Target="../media/37d301c14dc118f5a4653c5fa6109a69a6b11acf92.jpg"/><Relationship Id="rId93" Type="http://schemas.openxmlformats.org/officeDocument/2006/relationships/image" Target="../media/0191cdb493252a4fc86c32cad469bb9374c231bb93.jpg"/><Relationship Id="rId94" Type="http://schemas.openxmlformats.org/officeDocument/2006/relationships/image" Target="../media/82ae54db3601c2def23e2173fdcef5f4805f7bf594.jpg"/><Relationship Id="rId95" Type="http://schemas.openxmlformats.org/officeDocument/2006/relationships/image" Target="../media/k7_comp95.jpg"/><Relationship Id="rId96" Type="http://schemas.openxmlformats.org/officeDocument/2006/relationships/image" Target="../media/5cc819ce3e7e72cd415a210e87660010430c4b6596.jpg"/><Relationship Id="rId97" Type="http://schemas.openxmlformats.org/officeDocument/2006/relationships/image" Target="../media/34acd48d31f0497725f4a9bf05521cb3a0d8967e97.jpg"/><Relationship Id="rId98" Type="http://schemas.openxmlformats.org/officeDocument/2006/relationships/image" Target="../media/483c28f564ce3103f9efafe3da60c360bc1a3d5098.jpg"/><Relationship Id="rId99" Type="http://schemas.openxmlformats.org/officeDocument/2006/relationships/image" Target="../media/c669d65845cbf507a5e2fb3599ee47b843bf000299.jpg"/><Relationship Id="rId100" Type="http://schemas.openxmlformats.org/officeDocument/2006/relationships/image" Target="../media/e5511b76bf2deec9fb6a14fdb2a08dcb4b3173fa100.jpg"/><Relationship Id="rId101" Type="http://schemas.openxmlformats.org/officeDocument/2006/relationships/image" Target="../media/399c31ed9efffef3cc9e7b7064648b022f129b5d101.jpg"/><Relationship Id="rId102" Type="http://schemas.openxmlformats.org/officeDocument/2006/relationships/image" Target="../media/66bde2f093242b0c57f30d860a5780e3d72578dc102.jpg"/><Relationship Id="rId103" Type="http://schemas.openxmlformats.org/officeDocument/2006/relationships/image" Target="../media/2ed6c7effa94da37c80051b322657c7875f88d98103.jpg"/><Relationship Id="rId104" Type="http://schemas.openxmlformats.org/officeDocument/2006/relationships/image" Target="../media/8c543664794b9a8b0bd040b222af80bf1d0e4a39104.jpg"/><Relationship Id="rId105" Type="http://schemas.openxmlformats.org/officeDocument/2006/relationships/image" Target="../media/0cc8dcf2dd96ea1c57d610ca4c4d5546b87964e6105.jpg"/><Relationship Id="rId106" Type="http://schemas.openxmlformats.org/officeDocument/2006/relationships/image" Target="../media/14a91d604404564cf275430a2845158525d89e47106.jpg"/><Relationship Id="rId107" Type="http://schemas.openxmlformats.org/officeDocument/2006/relationships/image" Target="../media/583bc51af51f871cda0400b40193dc42a6b5ba1e107.jpg"/><Relationship Id="rId108" Type="http://schemas.openxmlformats.org/officeDocument/2006/relationships/image" Target="../media/ad0a7cc992a1d3513a6f81f1cff62cdbca176d8e108.jpg"/><Relationship Id="rId109" Type="http://schemas.openxmlformats.org/officeDocument/2006/relationships/image" Target="../media/3778784b08544eb0446b021b8f6c9ef482c44f4d109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142875</xdr:colOff>
      <xdr:row>1</xdr:row>
      <xdr:rowOff>142875</xdr:rowOff>
    </xdr:from>
    <xdr:ext cx="1266825" cy="952500"/>
    <xdr:pic>
      <xdr:nvPicPr>
        <xdr:cNvPr id="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</xdr:row>
      <xdr:rowOff>142875</xdr:rowOff>
    </xdr:from>
    <xdr:ext cx="1266825" cy="952500"/>
    <xdr:pic>
      <xdr:nvPicPr>
        <xdr:cNvPr id="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</xdr:row>
      <xdr:rowOff>142875</xdr:rowOff>
    </xdr:from>
    <xdr:ext cx="1266825" cy="952500"/>
    <xdr:pic>
      <xdr:nvPicPr>
        <xdr:cNvPr id="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</xdr:row>
      <xdr:rowOff>142875</xdr:rowOff>
    </xdr:from>
    <xdr:ext cx="1266825" cy="952500"/>
    <xdr:pic>
      <xdr:nvPicPr>
        <xdr:cNvPr id="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</xdr:row>
      <xdr:rowOff>142875</xdr:rowOff>
    </xdr:from>
    <xdr:ext cx="1266825" cy="952500"/>
    <xdr:pic>
      <xdr:nvPicPr>
        <xdr:cNvPr id="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</xdr:row>
      <xdr:rowOff>142875</xdr:rowOff>
    </xdr:from>
    <xdr:ext cx="1266825" cy="952500"/>
    <xdr:pic>
      <xdr:nvPicPr>
        <xdr:cNvPr id="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</xdr:row>
      <xdr:rowOff>142875</xdr:rowOff>
    </xdr:from>
    <xdr:ext cx="1266825" cy="952500"/>
    <xdr:pic>
      <xdr:nvPicPr>
        <xdr:cNvPr id="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</xdr:row>
      <xdr:rowOff>142875</xdr:rowOff>
    </xdr:from>
    <xdr:ext cx="1266825" cy="952500"/>
    <xdr:pic>
      <xdr:nvPicPr>
        <xdr:cNvPr id="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</xdr:row>
      <xdr:rowOff>142875</xdr:rowOff>
    </xdr:from>
    <xdr:ext cx="1266825" cy="952500"/>
    <xdr:pic>
      <xdr:nvPicPr>
        <xdr:cNvPr id="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</xdr:row>
      <xdr:rowOff>142875</xdr:rowOff>
    </xdr:from>
    <xdr:ext cx="1266825" cy="952500"/>
    <xdr:pic>
      <xdr:nvPicPr>
        <xdr:cNvPr id="1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11</xdr:row>
      <xdr:rowOff>142875</xdr:rowOff>
    </xdr:from>
    <xdr:ext cx="1266825" cy="952500"/>
    <xdr:pic>
      <xdr:nvPicPr>
        <xdr:cNvPr id="1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12</xdr:row>
      <xdr:rowOff>142875</xdr:rowOff>
    </xdr:from>
    <xdr:ext cx="1266825" cy="952500"/>
    <xdr:pic>
      <xdr:nvPicPr>
        <xdr:cNvPr id="1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13</xdr:row>
      <xdr:rowOff>142875</xdr:rowOff>
    </xdr:from>
    <xdr:ext cx="1266825" cy="952500"/>
    <xdr:pic>
      <xdr:nvPicPr>
        <xdr:cNvPr id="1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14</xdr:row>
      <xdr:rowOff>142875</xdr:rowOff>
    </xdr:from>
    <xdr:ext cx="1266825" cy="952500"/>
    <xdr:pic>
      <xdr:nvPicPr>
        <xdr:cNvPr id="1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15</xdr:row>
      <xdr:rowOff>142875</xdr:rowOff>
    </xdr:from>
    <xdr:ext cx="1266825" cy="952500"/>
    <xdr:pic>
      <xdr:nvPicPr>
        <xdr:cNvPr id="1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16</xdr:row>
      <xdr:rowOff>142875</xdr:rowOff>
    </xdr:from>
    <xdr:ext cx="1266825" cy="952500"/>
    <xdr:pic>
      <xdr:nvPicPr>
        <xdr:cNvPr id="1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17</xdr:row>
      <xdr:rowOff>142875</xdr:rowOff>
    </xdr:from>
    <xdr:ext cx="1266825" cy="952500"/>
    <xdr:pic>
      <xdr:nvPicPr>
        <xdr:cNvPr id="1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18</xdr:row>
      <xdr:rowOff>142875</xdr:rowOff>
    </xdr:from>
    <xdr:ext cx="1266825" cy="952500"/>
    <xdr:pic>
      <xdr:nvPicPr>
        <xdr:cNvPr id="1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19</xdr:row>
      <xdr:rowOff>142875</xdr:rowOff>
    </xdr:from>
    <xdr:ext cx="1266825" cy="952500"/>
    <xdr:pic>
      <xdr:nvPicPr>
        <xdr:cNvPr id="1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20</xdr:row>
      <xdr:rowOff>142875</xdr:rowOff>
    </xdr:from>
    <xdr:ext cx="1266825" cy="952500"/>
    <xdr:pic>
      <xdr:nvPicPr>
        <xdr:cNvPr id="2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21</xdr:row>
      <xdr:rowOff>142875</xdr:rowOff>
    </xdr:from>
    <xdr:ext cx="1266825" cy="952500"/>
    <xdr:pic>
      <xdr:nvPicPr>
        <xdr:cNvPr id="2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22</xdr:row>
      <xdr:rowOff>142875</xdr:rowOff>
    </xdr:from>
    <xdr:ext cx="1266825" cy="952500"/>
    <xdr:pic>
      <xdr:nvPicPr>
        <xdr:cNvPr id="2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23</xdr:row>
      <xdr:rowOff>142875</xdr:rowOff>
    </xdr:from>
    <xdr:ext cx="1266825" cy="952500"/>
    <xdr:pic>
      <xdr:nvPicPr>
        <xdr:cNvPr id="2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24</xdr:row>
      <xdr:rowOff>142875</xdr:rowOff>
    </xdr:from>
    <xdr:ext cx="1266825" cy="952500"/>
    <xdr:pic>
      <xdr:nvPicPr>
        <xdr:cNvPr id="2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25</xdr:row>
      <xdr:rowOff>142875</xdr:rowOff>
    </xdr:from>
    <xdr:ext cx="1266825" cy="952500"/>
    <xdr:pic>
      <xdr:nvPicPr>
        <xdr:cNvPr id="2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26</xdr:row>
      <xdr:rowOff>142875</xdr:rowOff>
    </xdr:from>
    <xdr:ext cx="1266825" cy="952500"/>
    <xdr:pic>
      <xdr:nvPicPr>
        <xdr:cNvPr id="2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27</xdr:row>
      <xdr:rowOff>142875</xdr:rowOff>
    </xdr:from>
    <xdr:ext cx="1266825" cy="952500"/>
    <xdr:pic>
      <xdr:nvPicPr>
        <xdr:cNvPr id="2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28</xdr:row>
      <xdr:rowOff>142875</xdr:rowOff>
    </xdr:from>
    <xdr:ext cx="1266825" cy="952500"/>
    <xdr:pic>
      <xdr:nvPicPr>
        <xdr:cNvPr id="2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29</xdr:row>
      <xdr:rowOff>142875</xdr:rowOff>
    </xdr:from>
    <xdr:ext cx="1266825" cy="952500"/>
    <xdr:pic>
      <xdr:nvPicPr>
        <xdr:cNvPr id="2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30</xdr:row>
      <xdr:rowOff>142875</xdr:rowOff>
    </xdr:from>
    <xdr:ext cx="1266825" cy="952500"/>
    <xdr:pic>
      <xdr:nvPicPr>
        <xdr:cNvPr id="3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31</xdr:row>
      <xdr:rowOff>142875</xdr:rowOff>
    </xdr:from>
    <xdr:ext cx="1266825" cy="952500"/>
    <xdr:pic>
      <xdr:nvPicPr>
        <xdr:cNvPr id="3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32</xdr:row>
      <xdr:rowOff>142875</xdr:rowOff>
    </xdr:from>
    <xdr:ext cx="1266825" cy="952500"/>
    <xdr:pic>
      <xdr:nvPicPr>
        <xdr:cNvPr id="3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33</xdr:row>
      <xdr:rowOff>142875</xdr:rowOff>
    </xdr:from>
    <xdr:ext cx="1266825" cy="952500"/>
    <xdr:pic>
      <xdr:nvPicPr>
        <xdr:cNvPr id="3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34</xdr:row>
      <xdr:rowOff>142875</xdr:rowOff>
    </xdr:from>
    <xdr:ext cx="1266825" cy="952500"/>
    <xdr:pic>
      <xdr:nvPicPr>
        <xdr:cNvPr id="3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35</xdr:row>
      <xdr:rowOff>142875</xdr:rowOff>
    </xdr:from>
    <xdr:ext cx="1266825" cy="952500"/>
    <xdr:pic>
      <xdr:nvPicPr>
        <xdr:cNvPr id="3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36</xdr:row>
      <xdr:rowOff>142875</xdr:rowOff>
    </xdr:from>
    <xdr:ext cx="1266825" cy="952500"/>
    <xdr:pic>
      <xdr:nvPicPr>
        <xdr:cNvPr id="3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37</xdr:row>
      <xdr:rowOff>142875</xdr:rowOff>
    </xdr:from>
    <xdr:ext cx="1266825" cy="952500"/>
    <xdr:pic>
      <xdr:nvPicPr>
        <xdr:cNvPr id="3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38</xdr:row>
      <xdr:rowOff>142875</xdr:rowOff>
    </xdr:from>
    <xdr:ext cx="1266825" cy="952500"/>
    <xdr:pic>
      <xdr:nvPicPr>
        <xdr:cNvPr id="3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39</xdr:row>
      <xdr:rowOff>142875</xdr:rowOff>
    </xdr:from>
    <xdr:ext cx="1266825" cy="952500"/>
    <xdr:pic>
      <xdr:nvPicPr>
        <xdr:cNvPr id="3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40</xdr:row>
      <xdr:rowOff>142875</xdr:rowOff>
    </xdr:from>
    <xdr:ext cx="1266825" cy="952500"/>
    <xdr:pic>
      <xdr:nvPicPr>
        <xdr:cNvPr id="4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41</xdr:row>
      <xdr:rowOff>142875</xdr:rowOff>
    </xdr:from>
    <xdr:ext cx="1266825" cy="952500"/>
    <xdr:pic>
      <xdr:nvPicPr>
        <xdr:cNvPr id="4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42</xdr:row>
      <xdr:rowOff>142875</xdr:rowOff>
    </xdr:from>
    <xdr:ext cx="1266825" cy="952500"/>
    <xdr:pic>
      <xdr:nvPicPr>
        <xdr:cNvPr id="4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43</xdr:row>
      <xdr:rowOff>142875</xdr:rowOff>
    </xdr:from>
    <xdr:ext cx="1266825" cy="952500"/>
    <xdr:pic>
      <xdr:nvPicPr>
        <xdr:cNvPr id="4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44</xdr:row>
      <xdr:rowOff>142875</xdr:rowOff>
    </xdr:from>
    <xdr:ext cx="1266825" cy="952500"/>
    <xdr:pic>
      <xdr:nvPicPr>
        <xdr:cNvPr id="4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45</xdr:row>
      <xdr:rowOff>142875</xdr:rowOff>
    </xdr:from>
    <xdr:ext cx="1266825" cy="952500"/>
    <xdr:pic>
      <xdr:nvPicPr>
        <xdr:cNvPr id="4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46</xdr:row>
      <xdr:rowOff>142875</xdr:rowOff>
    </xdr:from>
    <xdr:ext cx="1266825" cy="952500"/>
    <xdr:pic>
      <xdr:nvPicPr>
        <xdr:cNvPr id="4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47</xdr:row>
      <xdr:rowOff>142875</xdr:rowOff>
    </xdr:from>
    <xdr:ext cx="1266825" cy="952500"/>
    <xdr:pic>
      <xdr:nvPicPr>
        <xdr:cNvPr id="4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48</xdr:row>
      <xdr:rowOff>142875</xdr:rowOff>
    </xdr:from>
    <xdr:ext cx="1266825" cy="952500"/>
    <xdr:pic>
      <xdr:nvPicPr>
        <xdr:cNvPr id="4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49</xdr:row>
      <xdr:rowOff>142875</xdr:rowOff>
    </xdr:from>
    <xdr:ext cx="1266825" cy="952500"/>
    <xdr:pic>
      <xdr:nvPicPr>
        <xdr:cNvPr id="4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50</xdr:row>
      <xdr:rowOff>142875</xdr:rowOff>
    </xdr:from>
    <xdr:ext cx="1266825" cy="952500"/>
    <xdr:pic>
      <xdr:nvPicPr>
        <xdr:cNvPr id="5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51</xdr:row>
      <xdr:rowOff>142875</xdr:rowOff>
    </xdr:from>
    <xdr:ext cx="1266825" cy="952500"/>
    <xdr:pic>
      <xdr:nvPicPr>
        <xdr:cNvPr id="5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52</xdr:row>
      <xdr:rowOff>142875</xdr:rowOff>
    </xdr:from>
    <xdr:ext cx="1266825" cy="952500"/>
    <xdr:pic>
      <xdr:nvPicPr>
        <xdr:cNvPr id="5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53</xdr:row>
      <xdr:rowOff>142875</xdr:rowOff>
    </xdr:from>
    <xdr:ext cx="1266825" cy="952500"/>
    <xdr:pic>
      <xdr:nvPicPr>
        <xdr:cNvPr id="5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54</xdr:row>
      <xdr:rowOff>142875</xdr:rowOff>
    </xdr:from>
    <xdr:ext cx="1266825" cy="952500"/>
    <xdr:pic>
      <xdr:nvPicPr>
        <xdr:cNvPr id="5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55</xdr:row>
      <xdr:rowOff>142875</xdr:rowOff>
    </xdr:from>
    <xdr:ext cx="1266825" cy="952500"/>
    <xdr:pic>
      <xdr:nvPicPr>
        <xdr:cNvPr id="5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56</xdr:row>
      <xdr:rowOff>142875</xdr:rowOff>
    </xdr:from>
    <xdr:ext cx="1266825" cy="952500"/>
    <xdr:pic>
      <xdr:nvPicPr>
        <xdr:cNvPr id="5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57</xdr:row>
      <xdr:rowOff>142875</xdr:rowOff>
    </xdr:from>
    <xdr:ext cx="1266825" cy="952500"/>
    <xdr:pic>
      <xdr:nvPicPr>
        <xdr:cNvPr id="5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58</xdr:row>
      <xdr:rowOff>142875</xdr:rowOff>
    </xdr:from>
    <xdr:ext cx="1266825" cy="952500"/>
    <xdr:pic>
      <xdr:nvPicPr>
        <xdr:cNvPr id="5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59</xdr:row>
      <xdr:rowOff>142875</xdr:rowOff>
    </xdr:from>
    <xdr:ext cx="1266825" cy="952500"/>
    <xdr:pic>
      <xdr:nvPicPr>
        <xdr:cNvPr id="5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60</xdr:row>
      <xdr:rowOff>142875</xdr:rowOff>
    </xdr:from>
    <xdr:ext cx="1266825" cy="952500"/>
    <xdr:pic>
      <xdr:nvPicPr>
        <xdr:cNvPr id="6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61</xdr:row>
      <xdr:rowOff>142875</xdr:rowOff>
    </xdr:from>
    <xdr:ext cx="1266825" cy="952500"/>
    <xdr:pic>
      <xdr:nvPicPr>
        <xdr:cNvPr id="6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62</xdr:row>
      <xdr:rowOff>142875</xdr:rowOff>
    </xdr:from>
    <xdr:ext cx="1266825" cy="952500"/>
    <xdr:pic>
      <xdr:nvPicPr>
        <xdr:cNvPr id="6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63</xdr:row>
      <xdr:rowOff>142875</xdr:rowOff>
    </xdr:from>
    <xdr:ext cx="1266825" cy="952500"/>
    <xdr:pic>
      <xdr:nvPicPr>
        <xdr:cNvPr id="6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64</xdr:row>
      <xdr:rowOff>142875</xdr:rowOff>
    </xdr:from>
    <xdr:ext cx="1266825" cy="952500"/>
    <xdr:pic>
      <xdr:nvPicPr>
        <xdr:cNvPr id="6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65</xdr:row>
      <xdr:rowOff>142875</xdr:rowOff>
    </xdr:from>
    <xdr:ext cx="1266825" cy="952500"/>
    <xdr:pic>
      <xdr:nvPicPr>
        <xdr:cNvPr id="6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66</xdr:row>
      <xdr:rowOff>142875</xdr:rowOff>
    </xdr:from>
    <xdr:ext cx="1266825" cy="952500"/>
    <xdr:pic>
      <xdr:nvPicPr>
        <xdr:cNvPr id="6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67</xdr:row>
      <xdr:rowOff>142875</xdr:rowOff>
    </xdr:from>
    <xdr:ext cx="1266825" cy="952500"/>
    <xdr:pic>
      <xdr:nvPicPr>
        <xdr:cNvPr id="6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68</xdr:row>
      <xdr:rowOff>142875</xdr:rowOff>
    </xdr:from>
    <xdr:ext cx="1266825" cy="952500"/>
    <xdr:pic>
      <xdr:nvPicPr>
        <xdr:cNvPr id="6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69</xdr:row>
      <xdr:rowOff>142875</xdr:rowOff>
    </xdr:from>
    <xdr:ext cx="1266825" cy="952500"/>
    <xdr:pic>
      <xdr:nvPicPr>
        <xdr:cNvPr id="6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70</xdr:row>
      <xdr:rowOff>142875</xdr:rowOff>
    </xdr:from>
    <xdr:ext cx="1266825" cy="952500"/>
    <xdr:pic>
      <xdr:nvPicPr>
        <xdr:cNvPr id="7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71</xdr:row>
      <xdr:rowOff>142875</xdr:rowOff>
    </xdr:from>
    <xdr:ext cx="1266825" cy="952500"/>
    <xdr:pic>
      <xdr:nvPicPr>
        <xdr:cNvPr id="7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72</xdr:row>
      <xdr:rowOff>142875</xdr:rowOff>
    </xdr:from>
    <xdr:ext cx="1266825" cy="952500"/>
    <xdr:pic>
      <xdr:nvPicPr>
        <xdr:cNvPr id="7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73</xdr:row>
      <xdr:rowOff>142875</xdr:rowOff>
    </xdr:from>
    <xdr:ext cx="1266825" cy="952500"/>
    <xdr:pic>
      <xdr:nvPicPr>
        <xdr:cNvPr id="7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74</xdr:row>
      <xdr:rowOff>142875</xdr:rowOff>
    </xdr:from>
    <xdr:ext cx="1266825" cy="952500"/>
    <xdr:pic>
      <xdr:nvPicPr>
        <xdr:cNvPr id="7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75</xdr:row>
      <xdr:rowOff>142875</xdr:rowOff>
    </xdr:from>
    <xdr:ext cx="1266825" cy="952500"/>
    <xdr:pic>
      <xdr:nvPicPr>
        <xdr:cNvPr id="7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76</xdr:row>
      <xdr:rowOff>142875</xdr:rowOff>
    </xdr:from>
    <xdr:ext cx="1266825" cy="952500"/>
    <xdr:pic>
      <xdr:nvPicPr>
        <xdr:cNvPr id="7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77</xdr:row>
      <xdr:rowOff>142875</xdr:rowOff>
    </xdr:from>
    <xdr:ext cx="1266825" cy="952500"/>
    <xdr:pic>
      <xdr:nvPicPr>
        <xdr:cNvPr id="7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78</xdr:row>
      <xdr:rowOff>142875</xdr:rowOff>
    </xdr:from>
    <xdr:ext cx="1266825" cy="952500"/>
    <xdr:pic>
      <xdr:nvPicPr>
        <xdr:cNvPr id="7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79</xdr:row>
      <xdr:rowOff>142875</xdr:rowOff>
    </xdr:from>
    <xdr:ext cx="1266825" cy="952500"/>
    <xdr:pic>
      <xdr:nvPicPr>
        <xdr:cNvPr id="7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80</xdr:row>
      <xdr:rowOff>142875</xdr:rowOff>
    </xdr:from>
    <xdr:ext cx="1266825" cy="952500"/>
    <xdr:pic>
      <xdr:nvPicPr>
        <xdr:cNvPr id="8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81</xdr:row>
      <xdr:rowOff>142875</xdr:rowOff>
    </xdr:from>
    <xdr:ext cx="1266825" cy="952500"/>
    <xdr:pic>
      <xdr:nvPicPr>
        <xdr:cNvPr id="8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82</xdr:row>
      <xdr:rowOff>142875</xdr:rowOff>
    </xdr:from>
    <xdr:ext cx="1266825" cy="952500"/>
    <xdr:pic>
      <xdr:nvPicPr>
        <xdr:cNvPr id="8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83</xdr:row>
      <xdr:rowOff>142875</xdr:rowOff>
    </xdr:from>
    <xdr:ext cx="1266825" cy="952500"/>
    <xdr:pic>
      <xdr:nvPicPr>
        <xdr:cNvPr id="8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84</xdr:row>
      <xdr:rowOff>142875</xdr:rowOff>
    </xdr:from>
    <xdr:ext cx="1266825" cy="952500"/>
    <xdr:pic>
      <xdr:nvPicPr>
        <xdr:cNvPr id="8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85</xdr:row>
      <xdr:rowOff>142875</xdr:rowOff>
    </xdr:from>
    <xdr:ext cx="1266825" cy="952500"/>
    <xdr:pic>
      <xdr:nvPicPr>
        <xdr:cNvPr id="8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86</xdr:row>
      <xdr:rowOff>142875</xdr:rowOff>
    </xdr:from>
    <xdr:ext cx="1266825" cy="952500"/>
    <xdr:pic>
      <xdr:nvPicPr>
        <xdr:cNvPr id="8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87</xdr:row>
      <xdr:rowOff>142875</xdr:rowOff>
    </xdr:from>
    <xdr:ext cx="1266825" cy="952500"/>
    <xdr:pic>
      <xdr:nvPicPr>
        <xdr:cNvPr id="8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88</xdr:row>
      <xdr:rowOff>142875</xdr:rowOff>
    </xdr:from>
    <xdr:ext cx="1266825" cy="952500"/>
    <xdr:pic>
      <xdr:nvPicPr>
        <xdr:cNvPr id="8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89</xdr:row>
      <xdr:rowOff>142875</xdr:rowOff>
    </xdr:from>
    <xdr:ext cx="1266825" cy="952500"/>
    <xdr:pic>
      <xdr:nvPicPr>
        <xdr:cNvPr id="8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90</xdr:row>
      <xdr:rowOff>142875</xdr:rowOff>
    </xdr:from>
    <xdr:ext cx="1266825" cy="952500"/>
    <xdr:pic>
      <xdr:nvPicPr>
        <xdr:cNvPr id="9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91</xdr:row>
      <xdr:rowOff>142875</xdr:rowOff>
    </xdr:from>
    <xdr:ext cx="1266825" cy="952500"/>
    <xdr:pic>
      <xdr:nvPicPr>
        <xdr:cNvPr id="9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92</xdr:row>
      <xdr:rowOff>142875</xdr:rowOff>
    </xdr:from>
    <xdr:ext cx="1266825" cy="952500"/>
    <xdr:pic>
      <xdr:nvPicPr>
        <xdr:cNvPr id="9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93</xdr:row>
      <xdr:rowOff>142875</xdr:rowOff>
    </xdr:from>
    <xdr:ext cx="1266825" cy="952500"/>
    <xdr:pic>
      <xdr:nvPicPr>
        <xdr:cNvPr id="9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94</xdr:row>
      <xdr:rowOff>142875</xdr:rowOff>
    </xdr:from>
    <xdr:ext cx="1266825" cy="952500"/>
    <xdr:pic>
      <xdr:nvPicPr>
        <xdr:cNvPr id="9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95</xdr:row>
      <xdr:rowOff>142875</xdr:rowOff>
    </xdr:from>
    <xdr:ext cx="1266825" cy="952500"/>
    <xdr:pic>
      <xdr:nvPicPr>
        <xdr:cNvPr id="9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96</xdr:row>
      <xdr:rowOff>142875</xdr:rowOff>
    </xdr:from>
    <xdr:ext cx="1266825" cy="952500"/>
    <xdr:pic>
      <xdr:nvPicPr>
        <xdr:cNvPr id="9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97</xdr:row>
      <xdr:rowOff>142875</xdr:rowOff>
    </xdr:from>
    <xdr:ext cx="1266825" cy="952500"/>
    <xdr:pic>
      <xdr:nvPicPr>
        <xdr:cNvPr id="9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98</xdr:row>
      <xdr:rowOff>142875</xdr:rowOff>
    </xdr:from>
    <xdr:ext cx="1266825" cy="952500"/>
    <xdr:pic>
      <xdr:nvPicPr>
        <xdr:cNvPr id="9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99</xdr:row>
      <xdr:rowOff>142875</xdr:rowOff>
    </xdr:from>
    <xdr:ext cx="1266825" cy="952500"/>
    <xdr:pic>
      <xdr:nvPicPr>
        <xdr:cNvPr id="9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100</xdr:row>
      <xdr:rowOff>142875</xdr:rowOff>
    </xdr:from>
    <xdr:ext cx="1266825" cy="952500"/>
    <xdr:pic>
      <xdr:nvPicPr>
        <xdr:cNvPr id="100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101</xdr:row>
      <xdr:rowOff>142875</xdr:rowOff>
    </xdr:from>
    <xdr:ext cx="1266825" cy="952500"/>
    <xdr:pic>
      <xdr:nvPicPr>
        <xdr:cNvPr id="101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102</xdr:row>
      <xdr:rowOff>142875</xdr:rowOff>
    </xdr:from>
    <xdr:ext cx="1533525" cy="952500"/>
    <xdr:pic>
      <xdr:nvPicPr>
        <xdr:cNvPr id="102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103</xdr:row>
      <xdr:rowOff>142875</xdr:rowOff>
    </xdr:from>
    <xdr:ext cx="1533525" cy="952500"/>
    <xdr:pic>
      <xdr:nvPicPr>
        <xdr:cNvPr id="103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104</xdr:row>
      <xdr:rowOff>142875</xdr:rowOff>
    </xdr:from>
    <xdr:ext cx="3286125" cy="952500"/>
    <xdr:pic>
      <xdr:nvPicPr>
        <xdr:cNvPr id="104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105</xdr:row>
      <xdr:rowOff>142875</xdr:rowOff>
    </xdr:from>
    <xdr:ext cx="5010150" cy="952500"/>
    <xdr:pic>
      <xdr:nvPicPr>
        <xdr:cNvPr id="105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106</xdr:row>
      <xdr:rowOff>142875</xdr:rowOff>
    </xdr:from>
    <xdr:ext cx="3286125" cy="952500"/>
    <xdr:pic>
      <xdr:nvPicPr>
        <xdr:cNvPr id="106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107</xdr:row>
      <xdr:rowOff>142875</xdr:rowOff>
    </xdr:from>
    <xdr:ext cx="5010150" cy="952500"/>
    <xdr:pic>
      <xdr:nvPicPr>
        <xdr:cNvPr id="107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108</xdr:row>
      <xdr:rowOff>142875</xdr:rowOff>
    </xdr:from>
    <xdr:ext cx="685800" cy="952500"/>
    <xdr:pic>
      <xdr:nvPicPr>
        <xdr:cNvPr id="108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3</xdr:col>
      <xdr:colOff>142875</xdr:colOff>
      <xdr:row>109</xdr:row>
      <xdr:rowOff>142875</xdr:rowOff>
    </xdr:from>
    <xdr:ext cx="400050" cy="952500"/>
    <xdr:pic>
      <xdr:nvPicPr>
        <xdr:cNvPr id="109" name="Название картинки" descr="Описание картинки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D110"/>
  <sheetViews>
    <sheetView tabSelected="1" workbookViewId="0" showGridLines="true" showRowColHeaders="1">
      <selection activeCell="D110" sqref="D110"/>
    </sheetView>
  </sheetViews>
  <sheetFormatPr defaultRowHeight="14.4" outlineLevelRow="0" outlineLevelCol="0"/>
  <cols>
    <col min="1" max="1" width="7" customWidth="true" style="0"/>
    <col min="2" max="2" width="50" customWidth="true" style="2"/>
    <col min="3" max="3" width="12" customWidth="true" style="0"/>
    <col min="4" max="4" width="75" customWidth="true" style="1"/>
  </cols>
  <sheetData>
    <row r="1" spans="1:4">
      <c r="A1" s="3" t="s">
        <v>0</v>
      </c>
      <c r="B1" s="3" t="s">
        <v>1</v>
      </c>
      <c r="C1" s="3" t="s">
        <v>2</v>
      </c>
      <c r="D1" s="3" t="s">
        <v>3</v>
      </c>
    </row>
    <row r="2" spans="1:4" customHeight="1" ht="100">
      <c r="A2" s="3">
        <v>1</v>
      </c>
      <c r="B2" s="4" t="str">
        <f>HYPERLINK("https://mig-rnd.ru/product/k1-korpus-chernyj-lotok-chernyj-antistatika/", "К1 Корпус черный (лоток черный). Антистатика.")</f>
        <v>0</v>
      </c>
      <c r="C2" s="3" t="s">
        <v>4</v>
      </c>
      <c r="D2" s="5"/>
    </row>
    <row r="3" spans="1:4" customHeight="1" ht="100">
      <c r="A3" s="3">
        <v>2</v>
      </c>
      <c r="B3" s="4" t="str">
        <f>HYPERLINK("https://mig-rnd.ru/product/k1-korpus-seryj-lotok-seryj/", "К1 Корпус серый (лоток серый)")</f>
        <v>0</v>
      </c>
      <c r="C3" s="3" t="s">
        <v>5</v>
      </c>
      <c r="D3" s="5"/>
    </row>
    <row r="4" spans="1:4" customHeight="1" ht="100">
      <c r="A4" s="3">
        <v>3</v>
      </c>
      <c r="B4" s="4" t="str">
        <f>HYPERLINK("https://mig-rnd.ru/product/k1-korpus-chernyj-lotok-prozrachnyj/", "К1 Корпус черный (лоток прозрачный)")</f>
        <v>0</v>
      </c>
      <c r="C4" s="3" t="s">
        <v>6</v>
      </c>
      <c r="D4" s="5"/>
    </row>
    <row r="5" spans="1:4" customHeight="1" ht="100">
      <c r="A5" s="3">
        <v>4</v>
      </c>
      <c r="B5" s="4" t="str">
        <f>HYPERLINK("https://mig-rnd.ru/product/k1-korpus-seryj-lotok-prozrachnyj/", "К1 Корпус серый (лоток прозрачный)")</f>
        <v>0</v>
      </c>
      <c r="C5" s="3" t="s">
        <v>6</v>
      </c>
      <c r="D5" s="5"/>
    </row>
    <row r="6" spans="1:4" customHeight="1" ht="100">
      <c r="A6" s="3">
        <v>5</v>
      </c>
      <c r="B6" s="4" t="str">
        <f>HYPERLINK("https://mig-rnd.ru/product/k1-korpus-krasnyj-lotok-prozrachnyj/", "К1 Корпус красный (лоток прозрачный)")</f>
        <v>0</v>
      </c>
      <c r="C6" s="3" t="s">
        <v>6</v>
      </c>
      <c r="D6" s="5"/>
    </row>
    <row r="7" spans="1:4" customHeight="1" ht="100">
      <c r="A7" s="3">
        <v>6</v>
      </c>
      <c r="B7" s="4" t="str">
        <f>HYPERLINK("https://mig-rnd.ru/product/k1-korpus-sinij-lotok-prozrachnyj/", "К1 Корпус синий (лоток прозрачный)")</f>
        <v>0</v>
      </c>
      <c r="C7" s="3" t="s">
        <v>6</v>
      </c>
      <c r="D7" s="5"/>
    </row>
    <row r="8" spans="1:4" customHeight="1" ht="100">
      <c r="A8" s="3">
        <v>7</v>
      </c>
      <c r="B8" s="4" t="str">
        <f>HYPERLINK("https://mig-rnd.ru/product/k1-korpus-zelenyj-lotok-prozrachnyj/", "К1 Корпус зеленый (лоток прозрачный)")</f>
        <v>0</v>
      </c>
      <c r="C8" s="3" t="s">
        <v>6</v>
      </c>
      <c r="D8" s="5"/>
    </row>
    <row r="9" spans="1:4" customHeight="1" ht="100">
      <c r="A9" s="3">
        <v>8</v>
      </c>
      <c r="B9" s="4" t="str">
        <f>HYPERLINK("https://mig-rnd.ru/product/k1-korpus-zheltyj-lotok-prozrachnyj/", "К1 Корпус желтый (лоток прозрачный)")</f>
        <v>0</v>
      </c>
      <c r="C9" s="3" t="s">
        <v>6</v>
      </c>
      <c r="D9" s="5"/>
    </row>
    <row r="10" spans="1:4" customHeight="1" ht="100">
      <c r="A10" s="3">
        <v>9</v>
      </c>
      <c r="B10" s="4" t="str">
        <f>HYPERLINK("https://mig-rnd.ru/product/k1-peregorodki-komplekt-antistatika/", "К1 Перегородки комплект (антистатика)")</f>
        <v>0</v>
      </c>
      <c r="C10" s="3" t="s">
        <v>7</v>
      </c>
      <c r="D10" s="5"/>
    </row>
    <row r="11" spans="1:4" customHeight="1" ht="100">
      <c r="A11" s="3">
        <v>10</v>
      </c>
      <c r="B11" s="4" t="str">
        <f>HYPERLINK("https://mig-rnd.ru/product/k1-peregorodki-komplekt-prostye/", "К1 Перегородки комплект (простые)")</f>
        <v>0</v>
      </c>
      <c r="C11" s="3" t="s">
        <v>8</v>
      </c>
      <c r="D11" s="5"/>
    </row>
    <row r="12" spans="1:4" customHeight="1" ht="100">
      <c r="A12" s="3">
        <v>11</v>
      </c>
      <c r="B12" s="4" t="str">
        <f>HYPERLINK("https://mig-rnd.ru/product/k2-korpus-chernyj-lotok-chernyj-antistatika/", "К2 Корпус черный (лоток черный). Антистатика.")</f>
        <v>0</v>
      </c>
      <c r="C12" s="3" t="s">
        <v>9</v>
      </c>
      <c r="D12" s="5"/>
    </row>
    <row r="13" spans="1:4" customHeight="1" ht="100">
      <c r="A13" s="3">
        <v>12</v>
      </c>
      <c r="B13" s="4" t="str">
        <f>HYPERLINK("https://mig-rnd.ru/product/k2-korpus-seryj-lotok-seryj/", "К2 Корпус серый (лоток серый)")</f>
        <v>0</v>
      </c>
      <c r="C13" s="3" t="s">
        <v>6</v>
      </c>
      <c r="D13" s="5"/>
    </row>
    <row r="14" spans="1:4" customHeight="1" ht="100">
      <c r="A14" s="3">
        <v>13</v>
      </c>
      <c r="B14" s="4" t="str">
        <f>HYPERLINK("https://mig-rnd.ru/product/k2-korpus-zelenyj-lotok-temnyj-akcziya/", "К2 Корпус зеленый (лоток темный)")</f>
        <v>0</v>
      </c>
      <c r="C14" s="3" t="s">
        <v>6</v>
      </c>
      <c r="D14" s="5"/>
    </row>
    <row r="15" spans="1:4" customHeight="1" ht="100">
      <c r="A15" s="3">
        <v>14</v>
      </c>
      <c r="B15" s="4" t="str">
        <f>HYPERLINK("https://mig-rnd.ru/product/k2-korpus-chernyj-lotok-prozrachnyj/", "К2 Корпус черный (лоток прозрачный)")</f>
        <v>0</v>
      </c>
      <c r="C15" s="3" t="s">
        <v>10</v>
      </c>
      <c r="D15" s="5"/>
    </row>
    <row r="16" spans="1:4" customHeight="1" ht="100">
      <c r="A16" s="3">
        <v>15</v>
      </c>
      <c r="B16" s="4" t="str">
        <f>HYPERLINK("https://mig-rnd.ru/product/k2-korpus-seryj-lotok-prozrachnyj/", "К2 Корпус серый (лоток прозрачный)")</f>
        <v>0</v>
      </c>
      <c r="C16" s="3" t="s">
        <v>10</v>
      </c>
      <c r="D16" s="5"/>
    </row>
    <row r="17" spans="1:4" customHeight="1" ht="100">
      <c r="A17" s="3">
        <v>16</v>
      </c>
      <c r="B17" s="4" t="str">
        <f>HYPERLINK("https://mig-rnd.ru/product/k2-korpus-krasnyj-lotok-prozrachnyj/", "К2 Корпус красный (лоток прозрачный)")</f>
        <v>0</v>
      </c>
      <c r="C17" s="3" t="s">
        <v>10</v>
      </c>
      <c r="D17" s="5"/>
    </row>
    <row r="18" spans="1:4" customHeight="1" ht="100">
      <c r="A18" s="3">
        <v>17</v>
      </c>
      <c r="B18" s="4" t="str">
        <f>HYPERLINK("https://mig-rnd.ru/product/k2-korpus-sinij-lotok-prozrachnyj/", "К2 Корпус синий (лоток прозрачный)")</f>
        <v>0</v>
      </c>
      <c r="C18" s="3" t="s">
        <v>10</v>
      </c>
      <c r="D18" s="5"/>
    </row>
    <row r="19" spans="1:4" customHeight="1" ht="100">
      <c r="A19" s="3">
        <v>18</v>
      </c>
      <c r="B19" s="4" t="str">
        <f>HYPERLINK("https://mig-rnd.ru/product/k2-korpus-zelenyj-lotok-prozrachnyj/", "К2 Корпус зеленый (лоток прозрачный)")</f>
        <v>0</v>
      </c>
      <c r="C19" s="3" t="s">
        <v>10</v>
      </c>
      <c r="D19" s="5"/>
    </row>
    <row r="20" spans="1:4" customHeight="1" ht="100">
      <c r="A20" s="3">
        <v>19</v>
      </c>
      <c r="B20" s="4" t="str">
        <f>HYPERLINK("https://mig-rnd.ru/product/k2-korpus-zheltyj-lotok-prozrachnyj/", "К2 Корпус желтый (лоток прозрачный)")</f>
        <v>0</v>
      </c>
      <c r="C20" s="3" t="s">
        <v>10</v>
      </c>
      <c r="D20" s="5"/>
    </row>
    <row r="21" spans="1:4" customHeight="1" ht="100">
      <c r="A21" s="3">
        <v>20</v>
      </c>
      <c r="B21" s="4" t="str">
        <f>HYPERLINK("https://mig-rnd.ru/product/k2-peregorodki-komplekt-antistatika/", "К2 Перегородки комплект (антистатика)")</f>
        <v>0</v>
      </c>
      <c r="C21" s="3" t="s">
        <v>7</v>
      </c>
      <c r="D21" s="5"/>
    </row>
    <row r="22" spans="1:4" customHeight="1" ht="100">
      <c r="A22" s="3">
        <v>21</v>
      </c>
      <c r="B22" s="4" t="str">
        <f>HYPERLINK("https://mig-rnd.ru/product/k2-peregorodki-komplekt-prostye/", "К2 Перегородки комплект (простые)")</f>
        <v>0</v>
      </c>
      <c r="C22" s="3" t="s">
        <v>8</v>
      </c>
      <c r="D22" s="5"/>
    </row>
    <row r="23" spans="1:4" customHeight="1" ht="100">
      <c r="A23" s="3">
        <v>22</v>
      </c>
      <c r="B23" s="4" t="str">
        <f>HYPERLINK("https://mig-rnd.ru/product/k3-korpus-chernyj-lotok-chernyj-antistatika/", "К3 Корпус черный (лоток черный). Антистатика.")</f>
        <v>0</v>
      </c>
      <c r="C23" s="3" t="s">
        <v>11</v>
      </c>
      <c r="D23" s="5"/>
    </row>
    <row r="24" spans="1:4" customHeight="1" ht="100">
      <c r="A24" s="3">
        <v>23</v>
      </c>
      <c r="B24" s="4" t="str">
        <f>HYPERLINK("https://mig-rnd.ru/product/k3-korpus-seryj-lotok-seryj/", "К3 Корпус серый (лоток серый)")</f>
        <v>0</v>
      </c>
      <c r="C24" s="3" t="s">
        <v>12</v>
      </c>
      <c r="D24" s="5"/>
    </row>
    <row r="25" spans="1:4" customHeight="1" ht="100">
      <c r="A25" s="3">
        <v>24</v>
      </c>
      <c r="B25" s="4" t="str">
        <f>HYPERLINK("https://mig-rnd.ru/product/k3-korpus-chernyj-lotok-prozrachnyj/", "К3 Корпус черный (лоток прозрачный)")</f>
        <v>0</v>
      </c>
      <c r="C25" s="3" t="s">
        <v>13</v>
      </c>
      <c r="D25" s="5"/>
    </row>
    <row r="26" spans="1:4" customHeight="1" ht="100">
      <c r="A26" s="3">
        <v>25</v>
      </c>
      <c r="B26" s="4" t="str">
        <f>HYPERLINK("https://mig-rnd.ru/product/k3-korpus-seryj-lotok-prozrachnyj/", "К3 Корпус серый (лоток прозрачный)")</f>
        <v>0</v>
      </c>
      <c r="C26" s="3" t="s">
        <v>13</v>
      </c>
      <c r="D26" s="5"/>
    </row>
    <row r="27" spans="1:4" customHeight="1" ht="100">
      <c r="A27" s="3">
        <v>26</v>
      </c>
      <c r="B27" s="4" t="str">
        <f>HYPERLINK("https://mig-rnd.ru/product/k3-korpus-krasnyj-lotok-prozrachnyj/", "К3 Корпус красный (лоток прозрачный)")</f>
        <v>0</v>
      </c>
      <c r="C27" s="3" t="s">
        <v>13</v>
      </c>
      <c r="D27" s="5"/>
    </row>
    <row r="28" spans="1:4" customHeight="1" ht="100">
      <c r="A28" s="3">
        <v>27</v>
      </c>
      <c r="B28" s="4" t="str">
        <f>HYPERLINK("https://mig-rnd.ru/product/k3-korpus-sinij-lotok-prozrachnyj/", "К3 Корпус синий (лоток прозрачный)")</f>
        <v>0</v>
      </c>
      <c r="C28" s="3" t="s">
        <v>13</v>
      </c>
      <c r="D28" s="5"/>
    </row>
    <row r="29" spans="1:4" customHeight="1" ht="100">
      <c r="A29" s="3">
        <v>28</v>
      </c>
      <c r="B29" s="4" t="str">
        <f>HYPERLINK("https://mig-rnd.ru/product/k3-korpus-zelenyj-lotok-prozrachnyj/", "К3 Корпус зеленый (лоток прозрачный)")</f>
        <v>0</v>
      </c>
      <c r="C29" s="3" t="s">
        <v>13</v>
      </c>
      <c r="D29" s="5"/>
    </row>
    <row r="30" spans="1:4" customHeight="1" ht="100">
      <c r="A30" s="3">
        <v>29</v>
      </c>
      <c r="B30" s="4" t="str">
        <f>HYPERLINK("https://mig-rnd.ru/product/k3-korpus-zheltyj-lotok-prozrachnyj/", "К3 Корпус желтый (лоток прозрачный)")</f>
        <v>0</v>
      </c>
      <c r="C30" s="3" t="s">
        <v>13</v>
      </c>
      <c r="D30" s="5"/>
    </row>
    <row r="31" spans="1:4" customHeight="1" ht="100">
      <c r="A31" s="3">
        <v>30</v>
      </c>
      <c r="B31" s="4" t="str">
        <f>HYPERLINK("https://mig-rnd.ru/product/k3-korpus-prozrachnyj-lotok-prozrachnyj/", "К3 Корпус прозрачный (лоток прозрачный)")</f>
        <v>0</v>
      </c>
      <c r="C31" s="3" t="s">
        <v>14</v>
      </c>
      <c r="D31" s="5"/>
    </row>
    <row r="32" spans="1:4" customHeight="1" ht="100">
      <c r="A32" s="3">
        <v>31</v>
      </c>
      <c r="B32" s="4" t="str">
        <f>HYPERLINK("https://mig-rnd.ru/product/k4-korpus-chernyj-lotok-chernyj-antistatika/", "К4 Корпус черный (лоток черный). Антистатика.")</f>
        <v>0</v>
      </c>
      <c r="C32" s="3" t="s">
        <v>11</v>
      </c>
      <c r="D32" s="5"/>
    </row>
    <row r="33" spans="1:4" customHeight="1" ht="100">
      <c r="A33" s="3">
        <v>32</v>
      </c>
      <c r="B33" s="4" t="str">
        <f>HYPERLINK("https://mig-rnd.ru/product/k4-korpus-seryj-lotok-seryj/", "К4 Корпус серый (лоток серый)")</f>
        <v>0</v>
      </c>
      <c r="C33" s="3" t="s">
        <v>13</v>
      </c>
      <c r="D33" s="5"/>
    </row>
    <row r="34" spans="1:4" customHeight="1" ht="100">
      <c r="A34" s="3">
        <v>33</v>
      </c>
      <c r="B34" s="4" t="str">
        <f>HYPERLINK("https://mig-rnd.ru/product/k4-korpus-chernyj-lotok-prozrachnyj/", "К4 Корпус черный (лоток прозрачный)")</f>
        <v>0</v>
      </c>
      <c r="C34" s="3" t="s">
        <v>15</v>
      </c>
      <c r="D34" s="5"/>
    </row>
    <row r="35" spans="1:4" customHeight="1" ht="100">
      <c r="A35" s="3">
        <v>34</v>
      </c>
      <c r="B35" s="4" t="str">
        <f>HYPERLINK("https://mig-rnd.ru/product/k4-korpus-seryj-lotok-prozrachnyj/", "К4 Корпус серый (лоток прозрачный)")</f>
        <v>0</v>
      </c>
      <c r="C35" s="3" t="s">
        <v>15</v>
      </c>
      <c r="D35" s="5"/>
    </row>
    <row r="36" spans="1:4" customHeight="1" ht="100">
      <c r="A36" s="3">
        <v>35</v>
      </c>
      <c r="B36" s="4" t="str">
        <f>HYPERLINK("https://mig-rnd.ru/product/k4-korpus-krasnyj-lotok-prozrachnyj/", "К4 Корпус красный (лоток прозрачный)")</f>
        <v>0</v>
      </c>
      <c r="C36" s="3" t="s">
        <v>15</v>
      </c>
      <c r="D36" s="5"/>
    </row>
    <row r="37" spans="1:4" customHeight="1" ht="100">
      <c r="A37" s="3">
        <v>36</v>
      </c>
      <c r="B37" s="4" t="str">
        <f>HYPERLINK("https://mig-rnd.ru/product/k4-korpus-sinij-lotok-prozrachnyj/", "К4 Корпус синий (лоток прозрачный)")</f>
        <v>0</v>
      </c>
      <c r="C37" s="3" t="s">
        <v>15</v>
      </c>
      <c r="D37" s="5"/>
    </row>
    <row r="38" spans="1:4" customHeight="1" ht="100">
      <c r="A38" s="3">
        <v>37</v>
      </c>
      <c r="B38" s="4" t="str">
        <f>HYPERLINK("https://mig-rnd.ru/product/k4-korpus-zelenyj-lotok-prozrachnyj/", "К4 Корпус зеленый (лоток прозрачный)")</f>
        <v>0</v>
      </c>
      <c r="C38" s="3" t="s">
        <v>15</v>
      </c>
      <c r="D38" s="5"/>
    </row>
    <row r="39" spans="1:4" customHeight="1" ht="100">
      <c r="A39" s="3">
        <v>38</v>
      </c>
      <c r="B39" s="4" t="str">
        <f>HYPERLINK("https://mig-rnd.ru/product/k4-korpus-zheltyj-lotok-prozrachnyj/", "К4 Корпус желтый (лоток прозрачный)")</f>
        <v>0</v>
      </c>
      <c r="C39" s="3" t="s">
        <v>15</v>
      </c>
      <c r="D39" s="5"/>
    </row>
    <row r="40" spans="1:4" customHeight="1" ht="100">
      <c r="A40" s="3">
        <v>39</v>
      </c>
      <c r="B40" s="4" t="str">
        <f>HYPERLINK("https://mig-rnd.ru/product/k5-korpus-chernyj-lotok-chernyj-antistatika/", "К5 Корпус черный (лоток черный). Антистатика")</f>
        <v>0</v>
      </c>
      <c r="C40" s="3" t="s">
        <v>16</v>
      </c>
      <c r="D40" s="5"/>
    </row>
    <row r="41" spans="1:4" customHeight="1" ht="100">
      <c r="A41" s="3">
        <v>40</v>
      </c>
      <c r="B41" s="4" t="str">
        <f>HYPERLINK("https://mig-rnd.ru/product/k5-korpus-seryj-lotok-seryj/", "К5 Корпус серый (лоток серый)")</f>
        <v>0</v>
      </c>
      <c r="C41" s="3" t="s">
        <v>15</v>
      </c>
      <c r="D41" s="5"/>
    </row>
    <row r="42" spans="1:4" customHeight="1" ht="100">
      <c r="A42" s="3">
        <v>41</v>
      </c>
      <c r="B42" s="4" t="str">
        <f>HYPERLINK("https://mig-rnd.ru/product/k5-korpus-temnyj-lotok-svetlyj-akcziya/", "К5 Корпус темный (лоток светлый)")</f>
        <v>0</v>
      </c>
      <c r="C42" s="3" t="s">
        <v>15</v>
      </c>
      <c r="D42" s="5"/>
    </row>
    <row r="43" spans="1:4" customHeight="1" ht="100">
      <c r="A43" s="3">
        <v>42</v>
      </c>
      <c r="B43" s="4" t="str">
        <f>HYPERLINK("https://mig-rnd.ru/product/k5-korpus-chernyj-lotok-prozrachnyj/", "К5 Корпус черный (лоток прозрачный)")</f>
        <v>0</v>
      </c>
      <c r="C43" s="3" t="s">
        <v>14</v>
      </c>
      <c r="D43" s="5"/>
    </row>
    <row r="44" spans="1:4" customHeight="1" ht="100">
      <c r="A44" s="3">
        <v>43</v>
      </c>
      <c r="B44" s="4" t="str">
        <f>HYPERLINK("https://mig-rnd.ru/product/k5-korpus-seryj-lotok-prozrachnyj/", "К5 Корпус серый (лоток прозрачный)")</f>
        <v>0</v>
      </c>
      <c r="C44" s="3" t="s">
        <v>14</v>
      </c>
      <c r="D44" s="5"/>
    </row>
    <row r="45" spans="1:4" customHeight="1" ht="100">
      <c r="A45" s="3">
        <v>44</v>
      </c>
      <c r="B45" s="4" t="str">
        <f>HYPERLINK("https://mig-rnd.ru/product/k5-korpus-krasnyj-lotok-prozrachnyj/", "К5 Корпус красный (лоток прозрачный)")</f>
        <v>0</v>
      </c>
      <c r="C45" s="3" t="s">
        <v>14</v>
      </c>
      <c r="D45" s="5"/>
    </row>
    <row r="46" spans="1:4" customHeight="1" ht="100">
      <c r="A46" s="3">
        <v>45</v>
      </c>
      <c r="B46" s="4" t="str">
        <f>HYPERLINK("https://mig-rnd.ru/product/k5-korpus-sinij-lotok-prozrachnyj/", "К5 Корпус синий (лоток прозрачный)")</f>
        <v>0</v>
      </c>
      <c r="C46" s="3" t="s">
        <v>14</v>
      </c>
      <c r="D46" s="5"/>
    </row>
    <row r="47" spans="1:4" customHeight="1" ht="100">
      <c r="A47" s="3">
        <v>46</v>
      </c>
      <c r="B47" s="4" t="str">
        <f>HYPERLINK("https://mig-rnd.ru/product/k5-korpus-zelenyj-lotok-prozrachnyj/", "К5 Корпус зеленый (лоток прозрачный)")</f>
        <v>0</v>
      </c>
      <c r="C47" s="3" t="s">
        <v>14</v>
      </c>
      <c r="D47" s="5"/>
    </row>
    <row r="48" spans="1:4" customHeight="1" ht="100">
      <c r="A48" s="3">
        <v>47</v>
      </c>
      <c r="B48" s="4" t="str">
        <f>HYPERLINK("https://mig-rnd.ru/product/k5-korpus-zheltyj-lotok-prozrachnyj/", "К5 Корпус желтый (лоток прозрачный)")</f>
        <v>0</v>
      </c>
      <c r="C48" s="3" t="s">
        <v>14</v>
      </c>
      <c r="D48" s="5"/>
    </row>
    <row r="49" spans="1:4" customHeight="1" ht="100">
      <c r="A49" s="3">
        <v>48</v>
      </c>
      <c r="B49" s="4" t="str">
        <f>HYPERLINK("https://mig-rnd.ru/product/k5-v1-korpus-chernyj-lotok-chernyj-antistatika/", "К5-В1 Корпус черный (лоток черный). Антистатика")</f>
        <v>0</v>
      </c>
      <c r="C49" s="3" t="s">
        <v>16</v>
      </c>
      <c r="D49" s="5"/>
    </row>
    <row r="50" spans="1:4" customHeight="1" ht="100">
      <c r="A50" s="3">
        <v>49</v>
      </c>
      <c r="B50" s="4" t="str">
        <f>HYPERLINK("https://mig-rnd.ru/product/k5-v1-korpus-seryj-lotok-seryj/", "К5-В1 Корпус серый (лоток серый)")</f>
        <v>0</v>
      </c>
      <c r="C50" s="3" t="s">
        <v>15</v>
      </c>
      <c r="D50" s="5"/>
    </row>
    <row r="51" spans="1:4" customHeight="1" ht="100">
      <c r="A51" s="3">
        <v>50</v>
      </c>
      <c r="B51" s="4" t="str">
        <f>HYPERLINK("https://mig-rnd.ru/product/k5-v1-korpus-temnyj-lotok-svetlyj-akcziya/", "К5-В1 Корпус Темный (Лоток Светлый)")</f>
        <v>0</v>
      </c>
      <c r="C51" s="3" t="s">
        <v>15</v>
      </c>
      <c r="D51" s="5"/>
    </row>
    <row r="52" spans="1:4" customHeight="1" ht="100">
      <c r="A52" s="3">
        <v>51</v>
      </c>
      <c r="B52" s="4" t="str">
        <f>HYPERLINK("https://mig-rnd.ru/product/k5-v1-korpus-chernyj-lotok-prozrachnyj/", "К5-В1 Корпус черный (лоток прозрачный)")</f>
        <v>0</v>
      </c>
      <c r="C52" s="3" t="s">
        <v>14</v>
      </c>
      <c r="D52" s="5"/>
    </row>
    <row r="53" spans="1:4" customHeight="1" ht="100">
      <c r="A53" s="3">
        <v>52</v>
      </c>
      <c r="B53" s="4" t="str">
        <f>HYPERLINK("https://mig-rnd.ru/product/k5-v1-korpus-seryj-lotok-prozrachnyj/", "К5-В1 Корпус серый (лоток прозрачный)")</f>
        <v>0</v>
      </c>
      <c r="C53" s="3" t="s">
        <v>14</v>
      </c>
      <c r="D53" s="5"/>
    </row>
    <row r="54" spans="1:4" customHeight="1" ht="100">
      <c r="A54" s="3">
        <v>53</v>
      </c>
      <c r="B54" s="4" t="str">
        <f>HYPERLINK("https://mig-rnd.ru/product/k5-v1-korpus-krasnyj-lotok-prozrachnyj/", "К5-В1 Корпус красный (лоток прозрачный)")</f>
        <v>0</v>
      </c>
      <c r="C54" s="3" t="s">
        <v>14</v>
      </c>
      <c r="D54" s="5"/>
    </row>
    <row r="55" spans="1:4" customHeight="1" ht="100">
      <c r="A55" s="3">
        <v>54</v>
      </c>
      <c r="B55" s="4" t="str">
        <f>HYPERLINK("https://mig-rnd.ru/product/k5-v1-korpus-sinij-lotok-prozrachnyj/", "К5-В1 Корпус синий (лоток прозрачный)")</f>
        <v>0</v>
      </c>
      <c r="C55" s="3" t="s">
        <v>14</v>
      </c>
      <c r="D55" s="5"/>
    </row>
    <row r="56" spans="1:4" customHeight="1" ht="100">
      <c r="A56" s="3">
        <v>55</v>
      </c>
      <c r="B56" s="4" t="str">
        <f>HYPERLINK("https://mig-rnd.ru/product/k5-v1-korpus-zelenyj-lotok-prozrachnyj/", "К5-В1 Корпус зеленый (лоток прозрачный)")</f>
        <v>0</v>
      </c>
      <c r="C56" s="3" t="s">
        <v>14</v>
      </c>
      <c r="D56" s="5"/>
    </row>
    <row r="57" spans="1:4" customHeight="1" ht="100">
      <c r="A57" s="3">
        <v>56</v>
      </c>
      <c r="B57" s="4" t="str">
        <f>HYPERLINK("https://mig-rnd.ru/product/k5-v1-korpus-zheltyj-lotok-prozrachnyj/", "К5-В1 Корпус желтый (лоток прозрачный)")</f>
        <v>0</v>
      </c>
      <c r="C57" s="3" t="s">
        <v>14</v>
      </c>
      <c r="D57" s="5"/>
    </row>
    <row r="58" spans="1:4" customHeight="1" ht="100">
      <c r="A58" s="3">
        <v>57</v>
      </c>
      <c r="B58" s="4" t="str">
        <f>HYPERLINK("https://mig-rnd.ru/product/k5-v2-korpus-chernyj-lotok-chernyj-antistatika/", "К5-В2 Корпус черный (лоток черный). Антистатика")</f>
        <v>0</v>
      </c>
      <c r="C58" s="3" t="s">
        <v>16</v>
      </c>
      <c r="D58" s="5"/>
    </row>
    <row r="59" spans="1:4" customHeight="1" ht="100">
      <c r="A59" s="3">
        <v>58</v>
      </c>
      <c r="B59" s="4" t="str">
        <f>HYPERLINK("https://mig-rnd.ru/product/k5-v2-korpus-seryj-lotok-seryj/", "К5-В2 Корпус Серый (Лоток Серый)")</f>
        <v>0</v>
      </c>
      <c r="C59" s="3" t="s">
        <v>15</v>
      </c>
      <c r="D59" s="5"/>
    </row>
    <row r="60" spans="1:4" customHeight="1" ht="100">
      <c r="A60" s="3">
        <v>59</v>
      </c>
      <c r="B60" s="4" t="str">
        <f>HYPERLINK("https://mig-rnd.ru/product/k5-v2-korpus-temnyj-lotok-svetlyj-akcziya/", "К5-В2 Корпус Темный (Лоток Светлый)")</f>
        <v>0</v>
      </c>
      <c r="C60" s="3" t="s">
        <v>15</v>
      </c>
      <c r="D60" s="5"/>
    </row>
    <row r="61" spans="1:4" customHeight="1" ht="100">
      <c r="A61" s="3">
        <v>60</v>
      </c>
      <c r="B61" s="4" t="str">
        <f>HYPERLINK("https://mig-rnd.ru/product/k5-v2-korpus-chernyj-lotok-prozrachnyj/", "К5-В2 Корпус черный (лоток прозрачный)")</f>
        <v>0</v>
      </c>
      <c r="C61" s="3" t="s">
        <v>14</v>
      </c>
      <c r="D61" s="5"/>
    </row>
    <row r="62" spans="1:4" customHeight="1" ht="100">
      <c r="A62" s="3">
        <v>61</v>
      </c>
      <c r="B62" s="4" t="str">
        <f>HYPERLINK("https://mig-rnd.ru/product/k5-v2-korpus-seryj-lotok-prozrachnyj/", "К5-В2 Корпус серый (лоток прозрачный)")</f>
        <v>0</v>
      </c>
      <c r="C62" s="3" t="s">
        <v>14</v>
      </c>
      <c r="D62" s="5"/>
    </row>
    <row r="63" spans="1:4" customHeight="1" ht="100">
      <c r="A63" s="3">
        <v>62</v>
      </c>
      <c r="B63" s="4" t="str">
        <f>HYPERLINK("https://mig-rnd.ru/product/k5-v2-korpus-krasnyj-lotok-prozrachnyj/", "К5-В2 Корпус красный (лоток прозрачный)")</f>
        <v>0</v>
      </c>
      <c r="C63" s="3" t="s">
        <v>14</v>
      </c>
      <c r="D63" s="5"/>
    </row>
    <row r="64" spans="1:4" customHeight="1" ht="100">
      <c r="A64" s="3">
        <v>63</v>
      </c>
      <c r="B64" s="4" t="str">
        <f>HYPERLINK("https://mig-rnd.ru/product/k5-v2-korpus-sinij-lotok-prozrachnyj/", "К5-В2 Корпус синий (лоток прозрачный)")</f>
        <v>0</v>
      </c>
      <c r="C64" s="3" t="s">
        <v>14</v>
      </c>
      <c r="D64" s="5"/>
    </row>
    <row r="65" spans="1:4" customHeight="1" ht="100">
      <c r="A65" s="3">
        <v>64</v>
      </c>
      <c r="B65" s="4" t="str">
        <f>HYPERLINK("https://mig-rnd.ru/product/k5-v2-korpus-zelenyj-lotok-prozrachnyj/", "К5-В2 Корпус зеленый (лоток прозрачный)")</f>
        <v>0</v>
      </c>
      <c r="C65" s="3" t="s">
        <v>14</v>
      </c>
      <c r="D65" s="5"/>
    </row>
    <row r="66" spans="1:4" customHeight="1" ht="100">
      <c r="A66" s="3">
        <v>65</v>
      </c>
      <c r="B66" s="4" t="str">
        <f>HYPERLINK("https://mig-rnd.ru/product/k5-v2-korpus-zheltyj-lotok-prozrachnyj/", "К5-В2 Корпус желтый (лоток прозрачный)")</f>
        <v>0</v>
      </c>
      <c r="C66" s="3" t="s">
        <v>14</v>
      </c>
      <c r="D66" s="5"/>
    </row>
    <row r="67" spans="1:4" customHeight="1" ht="100">
      <c r="A67" s="3">
        <v>66</v>
      </c>
      <c r="B67" s="4" t="str">
        <f>HYPERLINK("https://mig-rnd.ru/product/k5-p1-korpus-chernyj-lotok-chernyj-antistatika/", "К5-П1 Корпус черный (лоток черный). Антистатика")</f>
        <v>0</v>
      </c>
      <c r="C67" s="3" t="s">
        <v>16</v>
      </c>
      <c r="D67" s="5"/>
    </row>
    <row r="68" spans="1:4" customHeight="1" ht="100">
      <c r="A68" s="3">
        <v>67</v>
      </c>
      <c r="B68" s="4" t="str">
        <f>HYPERLINK("https://mig-rnd.ru/product/k5-p1-korpus-seryj-lotok-seryj/", "К5-П1 Корпус серый (лоток серый)")</f>
        <v>0</v>
      </c>
      <c r="C68" s="3" t="s">
        <v>15</v>
      </c>
      <c r="D68" s="5"/>
    </row>
    <row r="69" spans="1:4" customHeight="1" ht="100">
      <c r="A69" s="3">
        <v>68</v>
      </c>
      <c r="B69" s="4" t="str">
        <f>HYPERLINK("https://mig-rnd.ru/product/k5-p1-korpus-temnyj-lotok-svetlyj-akcziya/", "К5-П1 Корпус Темный (Лоток Светлый)")</f>
        <v>0</v>
      </c>
      <c r="C69" s="3" t="s">
        <v>15</v>
      </c>
      <c r="D69" s="5"/>
    </row>
    <row r="70" spans="1:4" customHeight="1" ht="100">
      <c r="A70" s="3">
        <v>69</v>
      </c>
      <c r="B70" s="4" t="str">
        <f>HYPERLINK("https://mig-rnd.ru/product/k5-p1-korpus-chernyj-lotok-prozrachnyj/", "К5-П1 Корпус черный (лоток прозрачный)")</f>
        <v>0</v>
      </c>
      <c r="C70" s="3" t="s">
        <v>14</v>
      </c>
      <c r="D70" s="5"/>
    </row>
    <row r="71" spans="1:4" customHeight="1" ht="100">
      <c r="A71" s="3">
        <v>70</v>
      </c>
      <c r="B71" s="4" t="str">
        <f>HYPERLINK("https://mig-rnd.ru/product/k5-p1-korpus-seryj-lotok-prozrachnyj/", "К5-П1 Корпус серый (лоток прозрачный)")</f>
        <v>0</v>
      </c>
      <c r="C71" s="3" t="s">
        <v>14</v>
      </c>
      <c r="D71" s="5"/>
    </row>
    <row r="72" spans="1:4" customHeight="1" ht="100">
      <c r="A72" s="3">
        <v>71</v>
      </c>
      <c r="B72" s="4" t="str">
        <f>HYPERLINK("https://mig-rnd.ru/product/k5-p1-korpus-krasnyj-lotok-prozrachnyj/", "К5-П1 Корпус красный (лоток прозрачный)")</f>
        <v>0</v>
      </c>
      <c r="C72" s="3" t="s">
        <v>14</v>
      </c>
      <c r="D72" s="5"/>
    </row>
    <row r="73" spans="1:4" customHeight="1" ht="100">
      <c r="A73" s="3">
        <v>72</v>
      </c>
      <c r="B73" s="4" t="str">
        <f>HYPERLINK("https://mig-rnd.ru/product/k5-p1-korpus-sinij-lotok-prozrachnyj/", "К5-П1 Корпус синий (лоток прозрачный)")</f>
        <v>0</v>
      </c>
      <c r="C73" s="3" t="s">
        <v>14</v>
      </c>
      <c r="D73" s="5"/>
    </row>
    <row r="74" spans="1:4" customHeight="1" ht="100">
      <c r="A74" s="3">
        <v>73</v>
      </c>
      <c r="B74" s="4" t="str">
        <f>HYPERLINK("https://mig-rnd.ru/product/k5-p1-korpus-zelenyj-lotok-prozrachnyj/", "К5-П1 Корпус зеленый (лоток прозрачный)")</f>
        <v>0</v>
      </c>
      <c r="C74" s="3" t="s">
        <v>14</v>
      </c>
      <c r="D74" s="5"/>
    </row>
    <row r="75" spans="1:4" customHeight="1" ht="100">
      <c r="A75" s="3">
        <v>74</v>
      </c>
      <c r="B75" s="4" t="str">
        <f>HYPERLINK("https://mig-rnd.ru/product/k5-p1-korpus-zheltyj-lotok-prozrachnyj/", "К5-П1 Корпус желтый (лоток прозрачный)")</f>
        <v>0</v>
      </c>
      <c r="C75" s="3" t="s">
        <v>14</v>
      </c>
      <c r="D75" s="5"/>
    </row>
    <row r="76" spans="1:4" customHeight="1" ht="100">
      <c r="A76" s="3">
        <v>75</v>
      </c>
      <c r="B76" s="4" t="str">
        <f>HYPERLINK("https://mig-rnd.ru/product/k5-p2-korpus-chernyj-lotok-chernyj-antistatika/", "К5-П2 Корпус черный (лоток черный). Антистатика")</f>
        <v>0</v>
      </c>
      <c r="C76" s="3" t="s">
        <v>16</v>
      </c>
      <c r="D76" s="5"/>
    </row>
    <row r="77" spans="1:4" customHeight="1" ht="100">
      <c r="A77" s="3">
        <v>76</v>
      </c>
      <c r="B77" s="4" t="str">
        <f>HYPERLINK("https://mig-rnd.ru/product/k5-p2-korpus-seryj-lotok-seryj/", "К5-П2 Корпус серый (лоток серый)")</f>
        <v>0</v>
      </c>
      <c r="C77" s="3" t="s">
        <v>15</v>
      </c>
      <c r="D77" s="5"/>
    </row>
    <row r="78" spans="1:4" customHeight="1" ht="100">
      <c r="A78" s="3">
        <v>77</v>
      </c>
      <c r="B78" s="4" t="str">
        <f>HYPERLINK("https://mig-rnd.ru/product/k5-p2-korpus-temnyj-lotok-svetlyj-akcziya/", "К5-П2 Корпус темный (лоток светлый)")</f>
        <v>0</v>
      </c>
      <c r="C78" s="3" t="s">
        <v>15</v>
      </c>
      <c r="D78" s="5"/>
    </row>
    <row r="79" spans="1:4" customHeight="1" ht="100">
      <c r="A79" s="3">
        <v>78</v>
      </c>
      <c r="B79" s="4" t="str">
        <f>HYPERLINK("https://mig-rnd.ru/product/k5-p2-korpus-chernyj-lotok-prozrachnyj/", "К5-П2 Корпус черный (лоток прозрачный)")</f>
        <v>0</v>
      </c>
      <c r="C79" s="3" t="s">
        <v>14</v>
      </c>
      <c r="D79" s="5"/>
    </row>
    <row r="80" spans="1:4" customHeight="1" ht="100">
      <c r="A80" s="3">
        <v>79</v>
      </c>
      <c r="B80" s="4" t="str">
        <f>HYPERLINK("https://mig-rnd.ru/product/k5-p2-korpus-seryj-lotok-prozrachnyj/", "К5-П2 Корпус серый (лоток прозрачный)")</f>
        <v>0</v>
      </c>
      <c r="C80" s="3" t="s">
        <v>14</v>
      </c>
      <c r="D80" s="5"/>
    </row>
    <row r="81" spans="1:4" customHeight="1" ht="100">
      <c r="A81" s="3">
        <v>80</v>
      </c>
      <c r="B81" s="4" t="str">
        <f>HYPERLINK("https://mig-rnd.ru/product/k5-p2-korpus-krasnyj-lotok-prozrachnyj/", "К5-П2 Корпус красный (лоток прозрачный)")</f>
        <v>0</v>
      </c>
      <c r="C81" s="3" t="s">
        <v>14</v>
      </c>
      <c r="D81" s="5"/>
    </row>
    <row r="82" spans="1:4" customHeight="1" ht="100">
      <c r="A82" s="3">
        <v>81</v>
      </c>
      <c r="B82" s="4" t="str">
        <f>HYPERLINK("https://mig-rnd.ru/product/k5-p2-korpus-sinij-lotok-prozrachnyj/", "К5-П2 Корпус синий (лоток прозрачный)")</f>
        <v>0</v>
      </c>
      <c r="C82" s="3" t="s">
        <v>14</v>
      </c>
      <c r="D82" s="5"/>
    </row>
    <row r="83" spans="1:4" customHeight="1" ht="100">
      <c r="A83" s="3">
        <v>82</v>
      </c>
      <c r="B83" s="4" t="str">
        <f>HYPERLINK("https://mig-rnd.ru/product/k5-p2-korpus-zelenyj-lotok-prozrachnyj/", "К5-П2 Корпус зеленый (лоток прозрачный)")</f>
        <v>0</v>
      </c>
      <c r="C83" s="3" t="s">
        <v>14</v>
      </c>
      <c r="D83" s="5"/>
    </row>
    <row r="84" spans="1:4" customHeight="1" ht="100">
      <c r="A84" s="3">
        <v>83</v>
      </c>
      <c r="B84" s="4" t="str">
        <f>HYPERLINK("https://mig-rnd.ru/product/k5-p2-korpus-zheltyj-lotok-prozrachnyj/", "К5-П2 Корпус желтый (лоток прозрачный)")</f>
        <v>0</v>
      </c>
      <c r="C84" s="3" t="s">
        <v>14</v>
      </c>
      <c r="D84" s="5"/>
    </row>
    <row r="85" spans="1:4" customHeight="1" ht="100">
      <c r="A85" s="3">
        <v>84</v>
      </c>
      <c r="B85" s="4" t="str">
        <f>HYPERLINK("https://mig-rnd.ru/product/k6-korpus-chernyj-lotok-chernyj-antistatika/", "К6 Корпус черный (лоток черный). Антистатика")</f>
        <v>0</v>
      </c>
      <c r="C85" s="3" t="s">
        <v>16</v>
      </c>
      <c r="D85" s="5"/>
    </row>
    <row r="86" spans="1:4" customHeight="1" ht="100">
      <c r="A86" s="3">
        <v>85</v>
      </c>
      <c r="B86" s="4" t="str">
        <f>HYPERLINK("https://mig-rnd.ru/product/k6-korpus-seryj-lotok-seryj/", "К6 Корпус серый (лоток серый)")</f>
        <v>0</v>
      </c>
      <c r="C86" s="3" t="s">
        <v>15</v>
      </c>
      <c r="D86" s="5"/>
    </row>
    <row r="87" spans="1:4" customHeight="1" ht="100">
      <c r="A87" s="3">
        <v>86</v>
      </c>
      <c r="B87" s="4" t="str">
        <f>HYPERLINK("https://mig-rnd.ru/product/k6-korpus-temnyj-lotok-svetlyj-akcziya/", "К6 Корпус Темный (Лоток Светлый)")</f>
        <v>0</v>
      </c>
      <c r="C87" s="3" t="s">
        <v>15</v>
      </c>
      <c r="D87" s="5"/>
    </row>
    <row r="88" spans="1:4" customHeight="1" ht="100">
      <c r="A88" s="3">
        <v>87</v>
      </c>
      <c r="B88" s="4" t="str">
        <f>HYPERLINK("https://mig-rnd.ru/product/k6-korpus-chernyj-lotok-prozrachnyj/", "К6 Корпус черный (лоток прозрачный)")</f>
        <v>0</v>
      </c>
      <c r="C88" s="3" t="s">
        <v>14</v>
      </c>
      <c r="D88" s="5"/>
    </row>
    <row r="89" spans="1:4" customHeight="1" ht="100">
      <c r="A89" s="3">
        <v>88</v>
      </c>
      <c r="B89" s="4" t="str">
        <f>HYPERLINK("https://mig-rnd.ru/product/k6-korpus-seryj-lotok-prozrachnyj/", "К6 Корпус серый (лоток прозрачный)")</f>
        <v>0</v>
      </c>
      <c r="C89" s="3" t="s">
        <v>14</v>
      </c>
      <c r="D89" s="5"/>
    </row>
    <row r="90" spans="1:4" customHeight="1" ht="100">
      <c r="A90" s="3">
        <v>89</v>
      </c>
      <c r="B90" s="4" t="str">
        <f>HYPERLINK("https://mig-rnd.ru/product/k6-korpus-krasnyj-lotok-prozrachnyj/", "К6 Корпус красный (лоток прозрачный)")</f>
        <v>0</v>
      </c>
      <c r="C90" s="3" t="s">
        <v>14</v>
      </c>
      <c r="D90" s="5"/>
    </row>
    <row r="91" spans="1:4" customHeight="1" ht="100">
      <c r="A91" s="3">
        <v>90</v>
      </c>
      <c r="B91" s="4" t="str">
        <f>HYPERLINK("https://mig-rnd.ru/product/k6-korpus-sinij-lotok-prozrachnyj/", "К6 Корпус синий (лоток прозрачный)")</f>
        <v>0</v>
      </c>
      <c r="C91" s="3" t="s">
        <v>14</v>
      </c>
      <c r="D91" s="5"/>
    </row>
    <row r="92" spans="1:4" customHeight="1" ht="100">
      <c r="A92" s="3">
        <v>91</v>
      </c>
      <c r="B92" s="4" t="str">
        <f>HYPERLINK("https://mig-rnd.ru/product/k6-korpus-zelenyj-lotok-prozrachnyj/", "К6 Корпус зеленый (лоток прозрачный)")</f>
        <v>0</v>
      </c>
      <c r="C92" s="3" t="s">
        <v>14</v>
      </c>
      <c r="D92" s="5"/>
    </row>
    <row r="93" spans="1:4" customHeight="1" ht="100">
      <c r="A93" s="3">
        <v>92</v>
      </c>
      <c r="B93" s="4" t="str">
        <f>HYPERLINK("https://mig-rnd.ru/product/k6-korpus-zheltyj-lotok-prozrachnyj/", "К6 Корпус желтый (лоток прозрачный)")</f>
        <v>0</v>
      </c>
      <c r="C93" s="3" t="s">
        <v>14</v>
      </c>
      <c r="D93" s="5"/>
    </row>
    <row r="94" spans="1:4" customHeight="1" ht="100">
      <c r="A94" s="3">
        <v>93</v>
      </c>
      <c r="B94" s="4" t="str">
        <f>HYPERLINK("https://mig-rnd.ru/product/k7-korpus-chernyj-lotok-chernyj-antistatika/", "К7 Корпус черный (лоток черный). Антистатика")</f>
        <v>0</v>
      </c>
      <c r="C94" s="3" t="s">
        <v>16</v>
      </c>
      <c r="D94" s="5"/>
    </row>
    <row r="95" spans="1:4" customHeight="1" ht="100">
      <c r="A95" s="3">
        <v>94</v>
      </c>
      <c r="B95" s="4" t="str">
        <f>HYPERLINK("https://mig-rnd.ru/product/k7-korpus-seryj-lotok-seryj/", "К7 Корпус серый (лоток серый)")</f>
        <v>0</v>
      </c>
      <c r="C95" s="3" t="s">
        <v>15</v>
      </c>
      <c r="D95" s="5"/>
    </row>
    <row r="96" spans="1:4" customHeight="1" ht="100">
      <c r="A96" s="3">
        <v>95</v>
      </c>
      <c r="B96" s="4" t="str">
        <f>HYPERLINK("https://mig-rnd.ru/product/k7-korpus-temnyj-lotok-svetlyj-akcziya/", "К7 Корпус Темный (Лоток Светлый)")</f>
        <v>0</v>
      </c>
      <c r="C96" s="3" t="s">
        <v>15</v>
      </c>
      <c r="D96" s="5"/>
    </row>
    <row r="97" spans="1:4" customHeight="1" ht="100">
      <c r="A97" s="3">
        <v>96</v>
      </c>
      <c r="B97" s="4" t="str">
        <f>HYPERLINK("https://mig-rnd.ru/product/k7-korpus-chernyj-lotok-prozrachnyj/", "К7 Корпус черный (лоток прозрачный)")</f>
        <v>0</v>
      </c>
      <c r="C97" s="3" t="s">
        <v>14</v>
      </c>
      <c r="D97" s="5"/>
    </row>
    <row r="98" spans="1:4" customHeight="1" ht="100">
      <c r="A98" s="3">
        <v>97</v>
      </c>
      <c r="B98" s="4" t="str">
        <f>HYPERLINK("https://mig-rnd.ru/product/k7-korpus-seryj-lotok-prozrachnyj/", "К7 Корпус серый (лоток прозрачный)")</f>
        <v>0</v>
      </c>
      <c r="C98" s="3" t="s">
        <v>14</v>
      </c>
      <c r="D98" s="5"/>
    </row>
    <row r="99" spans="1:4" customHeight="1" ht="100">
      <c r="A99" s="3">
        <v>98</v>
      </c>
      <c r="B99" s="4" t="str">
        <f>HYPERLINK("https://mig-rnd.ru/product/k7-korpus-krasnyj-lotok-prozrachnyj/", "К7 Корпус красный (лоток прозрачный)")</f>
        <v>0</v>
      </c>
      <c r="C99" s="3" t="s">
        <v>14</v>
      </c>
      <c r="D99" s="5"/>
    </row>
    <row r="100" spans="1:4" customHeight="1" ht="100">
      <c r="A100" s="3">
        <v>99</v>
      </c>
      <c r="B100" s="4" t="str">
        <f>HYPERLINK("https://mig-rnd.ru/product/k7-korpus-sinij-lotok-prozrachnyj/", "К7 Корпус синий (лоток прозрачный)")</f>
        <v>0</v>
      </c>
      <c r="C100" s="3" t="s">
        <v>14</v>
      </c>
      <c r="D100" s="5"/>
    </row>
    <row r="101" spans="1:4" customHeight="1" ht="100">
      <c r="A101" s="3">
        <v>100</v>
      </c>
      <c r="B101" s="4" t="str">
        <f>HYPERLINK("https://mig-rnd.ru/product/k7-korpus-zelenyj-lotok-prozrachnyj/", "К7 Корпус зеленый (лоток прозрачный)")</f>
        <v>0</v>
      </c>
      <c r="C101" s="3" t="s">
        <v>14</v>
      </c>
      <c r="D101" s="5"/>
    </row>
    <row r="102" spans="1:4" customHeight="1" ht="100">
      <c r="A102" s="3">
        <v>101</v>
      </c>
      <c r="B102" s="4" t="str">
        <f>HYPERLINK("https://mig-rnd.ru/product/k7-korpus-zheltyj-lotok-prozrachnyj/", "К7 Корпус желтый (лоток прозрачный)")</f>
        <v>0</v>
      </c>
      <c r="C102" s="3" t="s">
        <v>14</v>
      </c>
      <c r="D102" s="5"/>
    </row>
    <row r="103" spans="1:4" customHeight="1" ht="100">
      <c r="A103" s="3">
        <v>102</v>
      </c>
      <c r="B103" s="4" t="str">
        <f>HYPERLINK("https://mig-rnd.ru/product/k15-kontejnery-chernye-antistatika/", "К15 Контейнеры черные (антистатика)")</f>
        <v>0</v>
      </c>
      <c r="C103" s="3" t="s">
        <v>17</v>
      </c>
      <c r="D103" s="5"/>
    </row>
    <row r="104" spans="1:4" customHeight="1" ht="100">
      <c r="A104" s="3">
        <v>103</v>
      </c>
      <c r="B104" s="4" t="str">
        <f>HYPERLINK("https://mig-rnd.ru/product/k15-kontejnery-serye-ili-chernye/", "К15 Контейнеры серые или черные")</f>
        <v>0</v>
      </c>
      <c r="C104" s="3" t="s">
        <v>16</v>
      </c>
      <c r="D104" s="5"/>
    </row>
    <row r="105" spans="1:4" customHeight="1" ht="100">
      <c r="A105" s="3">
        <v>104</v>
      </c>
      <c r="B105" s="4" t="str">
        <f>HYPERLINK("https://mig-rnd.ru/product/k15-peregorodka-korotkaya-seraya/", "К15 Перегородка короткая (серая)")</f>
        <v>0</v>
      </c>
      <c r="C105" s="3" t="s">
        <v>8</v>
      </c>
      <c r="D105" s="5"/>
    </row>
    <row r="106" spans="1:4" customHeight="1" ht="100">
      <c r="A106" s="3">
        <v>105</v>
      </c>
      <c r="B106" s="4" t="str">
        <f>HYPERLINK("https://mig-rnd.ru/product/k15-peregorodka-dlinnaya-seraya/", "К15 Перегородка длинная (серая)")</f>
        <v>0</v>
      </c>
      <c r="C106" s="3" t="s">
        <v>8</v>
      </c>
      <c r="D106" s="5"/>
    </row>
    <row r="107" spans="1:4" customHeight="1" ht="100">
      <c r="A107" s="3">
        <v>106</v>
      </c>
      <c r="B107" s="4" t="str">
        <f>HYPERLINK("https://mig-rnd.ru/product/k15-peregorodka-korotkaya-antistatika/", "К15 Перегородка короткая (антистатика)")</f>
        <v>0</v>
      </c>
      <c r="C107" s="3" t="s">
        <v>7</v>
      </c>
      <c r="D107" s="5"/>
    </row>
    <row r="108" spans="1:4" customHeight="1" ht="100">
      <c r="A108" s="3">
        <v>107</v>
      </c>
      <c r="B108" s="4" t="str">
        <f>HYPERLINK("https://mig-rnd.ru/product/k15-peregorodka-dlinnaya-antistatika/", "К15 Перегородка длинная (антистатика)")</f>
        <v>0</v>
      </c>
      <c r="C108" s="3" t="s">
        <v>7</v>
      </c>
      <c r="D108" s="5"/>
    </row>
    <row r="109" spans="1:4" customHeight="1" ht="100">
      <c r="A109" s="3">
        <v>108</v>
      </c>
      <c r="B109" s="4" t="str">
        <f>HYPERLINK("https://mig-rnd.ru/product/k5n-stojka-na-rezinovyh-stojkah-5-lotkov-k15/", "К5Н Стойка на резиновых стойках, 5 лотков К15")</f>
        <v>0</v>
      </c>
      <c r="C109" s="3" t="s">
        <v>18</v>
      </c>
      <c r="D109" s="5"/>
    </row>
    <row r="110" spans="1:4" customHeight="1" ht="100">
      <c r="A110" s="3">
        <v>109</v>
      </c>
      <c r="B110" s="4" t="str">
        <f>HYPERLINK("https://mig-rnd.ru/product/k10n-stojka-metallicheskie-nozhki-10-lotkov-k15/", "К10Н Стойка металлические ножки, 10 лотков К15")</f>
        <v>0</v>
      </c>
      <c r="C110" s="3" t="s">
        <v>19</v>
      </c>
      <c r="D110" s="5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Цены на все товары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2024-03-19T01:00:06+00:00</dcterms:created>
  <dcterms:modified xsi:type="dcterms:W3CDTF">2024-03-19T01:00:06+00:00</dcterms:modified>
  <dc:title>Untitled Spreadsheet</dc:title>
  <dc:description/>
  <dc:subject/>
  <cp:keywords/>
  <cp:category/>
</cp:coreProperties>
</file>